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firstSheet="1" activeTab="1"/>
  </bookViews>
  <sheets>
    <sheet name="№1 Доходы-2014" sheetId="1" r:id="rId1"/>
    <sheet name="№3 Расходы-2014" sheetId="2" r:id="rId2"/>
    <sheet name="Лист1" sheetId="3" r:id="rId3"/>
    <sheet name="Доходы 2015-2016гг" sheetId="4" r:id="rId4"/>
    <sheet name="Расходы 2015-2016гг" sheetId="5" r:id="rId5"/>
    <sheet name="№5 ИсточнВнутрФинДефицита" sheetId="6" r:id="rId6"/>
  </sheets>
  <definedNames>
    <definedName name="_xlnm.Print_Area" localSheetId="0">'№1 Доходы-2014'!$A$3:$E$88</definedName>
  </definedNames>
  <calcPr fullCalcOnLoad="1"/>
</workbook>
</file>

<file path=xl/sharedStrings.xml><?xml version="1.0" encoding="utf-8"?>
<sst xmlns="http://schemas.openxmlformats.org/spreadsheetml/2006/main" count="1480" uniqueCount="692">
  <si>
    <t>Источники доходов</t>
  </si>
  <si>
    <t>Код</t>
  </si>
  <si>
    <t>Сумма</t>
  </si>
  <si>
    <t>статьи</t>
  </si>
  <si>
    <t>1.</t>
  </si>
  <si>
    <t>1.1.</t>
  </si>
  <si>
    <t xml:space="preserve"> </t>
  </si>
  <si>
    <t>1.2.</t>
  </si>
  <si>
    <t>1.3.</t>
  </si>
  <si>
    <t>2.</t>
  </si>
  <si>
    <t>3.</t>
  </si>
  <si>
    <t>4.</t>
  </si>
  <si>
    <t>4.1.</t>
  </si>
  <si>
    <t xml:space="preserve">Средства, составляющие восстановительную стоимость </t>
  </si>
  <si>
    <t>4.2.</t>
  </si>
  <si>
    <t>5.</t>
  </si>
  <si>
    <t>000 1 16 00000 00 0000 000</t>
  </si>
  <si>
    <t>5.1.</t>
  </si>
  <si>
    <t>182 1 16 06000 01 0000 140</t>
  </si>
  <si>
    <t>5.2.</t>
  </si>
  <si>
    <t>5.3.</t>
  </si>
  <si>
    <t>6.</t>
  </si>
  <si>
    <t>6.1.</t>
  </si>
  <si>
    <t>6.2.</t>
  </si>
  <si>
    <t>6.2.1.</t>
  </si>
  <si>
    <t>6.2.2.</t>
  </si>
  <si>
    <t>973 2 02 03027 03 0100 151</t>
  </si>
  <si>
    <t>6.2.3.</t>
  </si>
  <si>
    <t>973 2 02 03027 03 0200 151</t>
  </si>
  <si>
    <t>№</t>
  </si>
  <si>
    <t>КОД</t>
  </si>
  <si>
    <t>ГРБС</t>
  </si>
  <si>
    <t>в.р.</t>
  </si>
  <si>
    <t>0102</t>
  </si>
  <si>
    <t>002 01 00</t>
  </si>
  <si>
    <t>0103</t>
  </si>
  <si>
    <t>0104</t>
  </si>
  <si>
    <t>2.1.</t>
  </si>
  <si>
    <t>2.2.</t>
  </si>
  <si>
    <t>Увеличение стоимости основных средств</t>
  </si>
  <si>
    <t>002 05 00</t>
  </si>
  <si>
    <t>0309</t>
  </si>
  <si>
    <t>0503</t>
  </si>
  <si>
    <t>3.1.</t>
  </si>
  <si>
    <t>0707</t>
  </si>
  <si>
    <t>431 02 00</t>
  </si>
  <si>
    <t>431 01 00</t>
  </si>
  <si>
    <t>0801</t>
  </si>
  <si>
    <t>457 01 00</t>
  </si>
  <si>
    <t>000 1 09 00000 00 0000 000</t>
  </si>
  <si>
    <t>182 1 09 04040 01 0000 110</t>
  </si>
  <si>
    <t>Увеличение стоимости материальных запасов</t>
  </si>
  <si>
    <t>Глава местной администрации</t>
  </si>
  <si>
    <t>1.1.1.</t>
  </si>
  <si>
    <t>2.1.1.</t>
  </si>
  <si>
    <t>2.2.1.</t>
  </si>
  <si>
    <t>092 01 00</t>
  </si>
  <si>
    <t>000 1 06 00000 00 0000 000</t>
  </si>
  <si>
    <t xml:space="preserve">182 1 06 01010 03 0000 110                                                                       </t>
  </si>
  <si>
    <t>973 2 02 01001 03 0000 151</t>
  </si>
  <si>
    <t>муниципального образования</t>
  </si>
  <si>
    <t>К о д</t>
  </si>
  <si>
    <t>Наименование</t>
  </si>
  <si>
    <t xml:space="preserve">Изменение остатков средств на счетах по </t>
  </si>
  <si>
    <t>973 1 05 02 01 03 0000 510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</si>
  <si>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</si>
  <si>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</si>
  <si>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</si>
  <si>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Итого:</t>
  </si>
  <si>
    <t>973</t>
  </si>
  <si>
    <t>7.1.</t>
  </si>
  <si>
    <t>8.</t>
  </si>
  <si>
    <t>9.</t>
  </si>
  <si>
    <t>9.1.</t>
  </si>
  <si>
    <t>9.2.</t>
  </si>
  <si>
    <t>10.</t>
  </si>
  <si>
    <t>10.1.</t>
  </si>
  <si>
    <t>11.</t>
  </si>
  <si>
    <t>11.1.</t>
  </si>
  <si>
    <t>13.</t>
  </si>
  <si>
    <t>13.1.</t>
  </si>
  <si>
    <t>3.1.1.</t>
  </si>
  <si>
    <t>3.2.</t>
  </si>
  <si>
    <t>3.2.1.</t>
  </si>
  <si>
    <t>070 01 00</t>
  </si>
  <si>
    <t>9.2.1.</t>
  </si>
  <si>
    <t>10.1.1.</t>
  </si>
  <si>
    <t>13.1.1.</t>
  </si>
  <si>
    <t>11.1.1.</t>
  </si>
  <si>
    <t>12.1.</t>
  </si>
  <si>
    <t>12.1.1.</t>
  </si>
  <si>
    <t>000 1 05 00000 00 0000 000</t>
  </si>
  <si>
    <t>000 2 00 00000 00 0000 000</t>
  </si>
  <si>
    <t>10.2.</t>
  </si>
  <si>
    <t xml:space="preserve">Сумма </t>
  </si>
  <si>
    <t>0113</t>
  </si>
  <si>
    <t>0111</t>
  </si>
  <si>
    <t>1105</t>
  </si>
  <si>
    <t>Услуги по содержаию имущества</t>
  </si>
  <si>
    <t>(В тыс. руб.)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</si>
  <si>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</si>
  <si>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</si>
  <si>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</si>
  <si>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</si>
  <si>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</si>
  <si>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</si>
  <si>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</si>
  <si>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</si>
  <si>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</si>
  <si>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</si>
  <si>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>6.2.4.</t>
  </si>
  <si>
    <t>1004</t>
  </si>
  <si>
    <t>002 06 01</t>
  </si>
  <si>
    <t>3.3.1.</t>
  </si>
  <si>
    <t>4.1.1.</t>
  </si>
  <si>
    <t>6.1.1.</t>
  </si>
  <si>
    <t>973 2 02 03024 03 0200 151</t>
  </si>
  <si>
    <t>973 2 02 03024 03 0100 151</t>
  </si>
  <si>
    <t>002 03 01</t>
  </si>
  <si>
    <t>002 03 02</t>
  </si>
  <si>
    <t>795 01 00</t>
  </si>
  <si>
    <t>3.3.</t>
  </si>
  <si>
    <t>11.2.</t>
  </si>
  <si>
    <t>11.2.1.</t>
  </si>
  <si>
    <t>090 01 00</t>
  </si>
  <si>
    <t xml:space="preserve">219 03 00 </t>
  </si>
  <si>
    <t>000 1 00 00 00 00 0000 000</t>
  </si>
  <si>
    <t>000 1 05 00 00 00 0000 000</t>
  </si>
  <si>
    <t>1202</t>
  </si>
  <si>
    <t>600 01 01</t>
  </si>
  <si>
    <t>8.1.1.</t>
  </si>
  <si>
    <t>600 01 02</t>
  </si>
  <si>
    <t>8.3</t>
  </si>
  <si>
    <t>600 01 03</t>
  </si>
  <si>
    <t>600 03 01</t>
  </si>
  <si>
    <t>600 04 01</t>
  </si>
  <si>
    <t>973  113 03030 03 0200 130</t>
  </si>
  <si>
    <t>867 113 03030 03 0100 130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</si>
  <si>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</si>
  <si>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</si>
  <si>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</si>
  <si>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000 2 02 03000 00 0000 151</t>
  </si>
  <si>
    <t>9.3.</t>
  </si>
  <si>
    <t>795 02 00</t>
  </si>
  <si>
    <t>или дарения</t>
  </si>
  <si>
    <t>Налог с имущества, переходящего в порядке наследования</t>
  </si>
  <si>
    <t>9.1.1.</t>
  </si>
  <si>
    <t>к Решению МС МО "Купчино"</t>
  </si>
  <si>
    <t>Исполнение полномочий</t>
  </si>
  <si>
    <t>9.1.2.</t>
  </si>
  <si>
    <t>9.3.1.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</si>
  <si>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</si>
  <si>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>9.3.1.1.</t>
  </si>
  <si>
    <t>002 03 00</t>
  </si>
  <si>
    <t>муниципальный округ Купчино</t>
  </si>
  <si>
    <t>3.2.2.</t>
  </si>
  <si>
    <t>870</t>
  </si>
  <si>
    <t>Осуществление в порядке и формах, установленных законом</t>
  </si>
  <si>
    <t>630</t>
  </si>
  <si>
    <t>092 05 00</t>
  </si>
  <si>
    <t>600 03 04</t>
  </si>
  <si>
    <t>600 04 02</t>
  </si>
  <si>
    <t>610</t>
  </si>
  <si>
    <t>795 00 00</t>
  </si>
  <si>
    <t>440 02 00</t>
  </si>
  <si>
    <t>440 01 00</t>
  </si>
  <si>
    <t>487 01 00</t>
  </si>
  <si>
    <t>Депутаты представительного органа муниципального</t>
  </si>
  <si>
    <t>2.1.2.</t>
  </si>
  <si>
    <t>092 02 00</t>
  </si>
  <si>
    <t>8.7.1.</t>
  </si>
  <si>
    <t>8.4.</t>
  </si>
  <si>
    <t>8.4.1.</t>
  </si>
  <si>
    <t>8.5.</t>
  </si>
  <si>
    <t>8.5.1.</t>
  </si>
  <si>
    <t>8.6.</t>
  </si>
  <si>
    <t>8.6.1.</t>
  </si>
  <si>
    <t>8.8.</t>
  </si>
  <si>
    <t>проведении городских праздничных и иных зрелищных</t>
  </si>
  <si>
    <t>Функционирование Правительства Российской  Федера-</t>
  </si>
  <si>
    <t xml:space="preserve">000 1 13 02993 03 0000 130 </t>
  </si>
  <si>
    <t>9,3,1,2,</t>
  </si>
  <si>
    <t>600 01 04</t>
  </si>
  <si>
    <t>2.2.2.</t>
  </si>
  <si>
    <t>5.1.1.</t>
  </si>
  <si>
    <t xml:space="preserve"> Прочие расходы  </t>
  </si>
  <si>
    <t>10.2.1.</t>
  </si>
  <si>
    <t>10.2.1.1.</t>
  </si>
  <si>
    <t>10.2.1.1.1.5.</t>
  </si>
  <si>
    <t>10.2.1.1.1.6.</t>
  </si>
  <si>
    <t>10.2.1.1.1.7.</t>
  </si>
  <si>
    <t>1.02.1.1.1.8.</t>
  </si>
  <si>
    <t>0107</t>
  </si>
  <si>
    <t>8.2.1.</t>
  </si>
  <si>
    <t>8.8.1.</t>
  </si>
  <si>
    <t>1003</t>
  </si>
  <si>
    <t xml:space="preserve">Расходы на предоставление доплат к пенсии лицам, замещавшим </t>
  </si>
  <si>
    <t>Социальное обеспечегние населения</t>
  </si>
  <si>
    <t>Социальная политика</t>
  </si>
  <si>
    <t>1000</t>
  </si>
  <si>
    <t>11.1.1.1.</t>
  </si>
  <si>
    <t>002 80 01</t>
  </si>
  <si>
    <t>002 80 02</t>
  </si>
  <si>
    <t>511 80 03</t>
  </si>
  <si>
    <t>511 80 04</t>
  </si>
  <si>
    <t>795 04 00</t>
  </si>
  <si>
    <t>795 05 00</t>
  </si>
  <si>
    <t>9.3.2.</t>
  </si>
  <si>
    <t>9.3.3.</t>
  </si>
  <si>
    <t>9.3.4.</t>
  </si>
  <si>
    <t>9.3.2.1.</t>
  </si>
  <si>
    <t>9.3.3.1.</t>
  </si>
  <si>
    <t>9.3.4.1.</t>
  </si>
  <si>
    <t>2015 г.</t>
  </si>
  <si>
    <t>2016 г.</t>
  </si>
  <si>
    <t xml:space="preserve">                  бюджета муниципального образования "Купчино"                      </t>
  </si>
  <si>
    <t>2014 г.</t>
  </si>
  <si>
    <t>11.2.2.</t>
  </si>
  <si>
    <t>11.2.1.1..</t>
  </si>
  <si>
    <t>11.2.1.2.</t>
  </si>
  <si>
    <t>11.2.2.1..</t>
  </si>
  <si>
    <t>11.2.3.1..</t>
  </si>
  <si>
    <t>120</t>
  </si>
  <si>
    <t>240</t>
  </si>
  <si>
    <t>310</t>
  </si>
  <si>
    <t>2.1.1.1.</t>
  </si>
  <si>
    <t>2.1.2.1.</t>
  </si>
  <si>
    <t>2.2.3.</t>
  </si>
  <si>
    <t>3.2.3.</t>
  </si>
  <si>
    <t>6.3.</t>
  </si>
  <si>
    <t>6.3.1.</t>
  </si>
  <si>
    <t>6.4.</t>
  </si>
  <si>
    <t>6.4.1.</t>
  </si>
  <si>
    <t>7.</t>
  </si>
  <si>
    <t>7.1.1.</t>
  </si>
  <si>
    <t>8.3.1.</t>
  </si>
  <si>
    <t>8.7.</t>
  </si>
  <si>
    <t>10.2.1.1.2.</t>
  </si>
  <si>
    <t>Прочие услуги  (с учетом расходов на конкурсные процедуры)</t>
  </si>
  <si>
    <t>Приложение №1</t>
  </si>
  <si>
    <t>Приложение №5</t>
  </si>
  <si>
    <t>НА 2014-2016 годы.</t>
  </si>
  <si>
    <t>№39 - 03.12.2013.</t>
  </si>
  <si>
    <t xml:space="preserve">Ведомственная структура </t>
  </si>
  <si>
    <t>на 2014 год.</t>
  </si>
  <si>
    <t>расходов бюджета муниципального образования</t>
  </si>
  <si>
    <t>С.Н.Татаренко.</t>
  </si>
  <si>
    <t>(тыс.руб.).</t>
  </si>
  <si>
    <t>р. и п/р.</t>
  </si>
  <si>
    <t>ОБЩЕГОСУДАРСТВЕННЫЕ ВОПРОСЫ.</t>
  </si>
  <si>
    <t>Муниципальный Совет внутригородского муниципального</t>
  </si>
  <si>
    <t>образования Санкт-Петербурга муниципальный округ Купчино.</t>
  </si>
  <si>
    <t>Содержание органов МСУ.</t>
  </si>
  <si>
    <t>Функционирование высшего должностного лица субъекта</t>
  </si>
  <si>
    <t>Российской Федерации и муниципального образования.</t>
  </si>
  <si>
    <t>Глава муниципального образования.</t>
  </si>
  <si>
    <t>Расходы на выплату персоналу государственных (муниципальных)</t>
  </si>
  <si>
    <t>органов.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</si>
  <si>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</si>
  <si>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</si>
  <si>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образований.</t>
  </si>
  <si>
    <t>Депутаты, осуществляющие свою деятельность на постоянной основе.</t>
  </si>
  <si>
    <t>на непостоянной основе.</t>
  </si>
  <si>
    <t>Аппарат представительного органа муниципального образования.</t>
  </si>
  <si>
    <t>(муниципальных) нужд.</t>
  </si>
  <si>
    <t>Иные закупки товаров, работ и услуг для обеспечения государственных</t>
  </si>
  <si>
    <t>образования.</t>
  </si>
  <si>
    <t>Местная администрация внутригородского муниципального</t>
  </si>
  <si>
    <t>Функционирование Правительства Российской  Федерации,</t>
  </si>
  <si>
    <t>высших исполнительных органов государственной власти</t>
  </si>
  <si>
    <t>Глава местной администрации.</t>
  </si>
  <si>
    <t>Центральный аппарат.</t>
  </si>
  <si>
    <t>Уплата налогов, сборов и иных платежей.</t>
  </si>
  <si>
    <t>Определение должностных лиц, уполномоченных составлять</t>
  </si>
  <si>
    <t>протоколы об административных правонарушениях, и составле-</t>
  </si>
  <si>
    <t xml:space="preserve">ние протоколов об административных правонарушениях. </t>
  </si>
  <si>
    <t>Обеспечение проведения выборов и референдумов.</t>
  </si>
  <si>
    <t>Проведение выборов в представительные органы.</t>
  </si>
  <si>
    <t>Резервные фонды.</t>
  </si>
  <si>
    <t>Резервный фонд Местной администрации.</t>
  </si>
  <si>
    <t>Другие общегосударственные вопросы.</t>
  </si>
  <si>
    <t>Формирование архивных фондов органов местного самоуправле-</t>
  </si>
  <si>
    <t>ния, муниципальных предприятий и учреждений.</t>
  </si>
  <si>
    <t>Резервные средства.</t>
  </si>
  <si>
    <t>Санкт-Петербурга, поддержки деятельности граждан, обществен-</t>
  </si>
  <si>
    <t>ных объединений, участвующих в охране общественного порядка</t>
  </si>
  <si>
    <t>на территории муниципального образования.</t>
  </si>
  <si>
    <t>Формирование и размещение муниципального заказа.</t>
  </si>
  <si>
    <t>НАЦИОНАЛЬНАЯ БЕЗОПАСНОСТЬ И ПРАВООХРАНИ-</t>
  </si>
  <si>
    <t>ТЕЛЬНАЯ ДЕЯТЕЛЬНОСТЬ.</t>
  </si>
  <si>
    <t>002 04 00</t>
  </si>
  <si>
    <t>Код целев.</t>
  </si>
  <si>
    <t>Наименование статей.</t>
  </si>
  <si>
    <t>п/п.</t>
  </si>
  <si>
    <t>Защита населения и территории от чрезвычайных ситуаций</t>
  </si>
  <si>
    <t>природного и техногенного характера, гражданская оборона.</t>
  </si>
  <si>
    <t>Проведение подготовки и обучения неработающего населения</t>
  </si>
  <si>
    <t>способам защиты и действиям в чрезвычайных ситуациях.</t>
  </si>
  <si>
    <t>ЖИЛИЩНО-КОММУНАЛЬНОЕ ХОЗЯЙСТВО.</t>
  </si>
  <si>
    <t>Благоустройство.</t>
  </si>
  <si>
    <t>Молодёжная политика и оздоровление детей.</t>
  </si>
  <si>
    <t>8.1.</t>
  </si>
  <si>
    <t>Текущий ремонт придомовых территорий и дворовых террито-</t>
  </si>
  <si>
    <t>рий, включая проезды и въезды, пешеходные дорожки.</t>
  </si>
  <si>
    <t>8.2.</t>
  </si>
  <si>
    <t>Установка, содержание и ремонт ограждений газонов.</t>
  </si>
  <si>
    <t>Организация дополнительных парковочных мест.</t>
  </si>
  <si>
    <t>Установка и содержание малых архитектурных форм, уличной</t>
  </si>
  <si>
    <t>мебели и хозяйственно-бытового оборудования, необходимого</t>
  </si>
  <si>
    <t>для благоустройства территории муниципального образования.</t>
  </si>
  <si>
    <t>озеленения.</t>
  </si>
  <si>
    <t>Озеленение территорий зелёных насаждений внутриквартального</t>
  </si>
  <si>
    <t>Создание зон отдыха, в том числе обустройство, содержание и</t>
  </si>
  <si>
    <t>уборка территорий детских площадок.</t>
  </si>
  <si>
    <t>площадок.</t>
  </si>
  <si>
    <t>Обустройство, содержание и уборка территорий спортивных</t>
  </si>
  <si>
    <t>Проведение работ по военно-патриотическому воспитанию</t>
  </si>
  <si>
    <t>граждан на территории муниципального образования.</t>
  </si>
  <si>
    <t>Проведение санитарных рубок, а также удаление аварийных,</t>
  </si>
  <si>
    <t>Субсидии бюджетным учреждениям.</t>
  </si>
  <si>
    <t>муниципального образования.</t>
  </si>
  <si>
    <t>Организация и проведение досуговых мероприятий для жителей</t>
  </si>
  <si>
    <t>Целевые программы муниципального образования.</t>
  </si>
  <si>
    <t>травматизма на территории муниципального образования.</t>
  </si>
  <si>
    <t>Организация мероприятий по профилактике дорожно-транспортного</t>
  </si>
  <si>
    <t xml:space="preserve">Организация мероприятий по профилактике правонарушений на террито- </t>
  </si>
  <si>
    <t>рии муниципального образования.</t>
  </si>
  <si>
    <t>Организация мероприятий по профилактике наркомании, формирование</t>
  </si>
  <si>
    <t>здорового образа жизни молодого поколения на территории муниципаль-</t>
  </si>
  <si>
    <t>ного образования.</t>
  </si>
  <si>
    <t>Организация мероприятий по профилактике терроризма и экстремизма,</t>
  </si>
  <si>
    <t>а также в минимизации и (или) ликвидации последствий проявления</t>
  </si>
  <si>
    <t>терроризма и экстремизма на территории муниципального образования.</t>
  </si>
  <si>
    <t>Культура.</t>
  </si>
  <si>
    <t>КУЛЬТУРА, КИНЕМАТОГРАФИЯ.</t>
  </si>
  <si>
    <t>Организация и проведение местных и участие в организации и</t>
  </si>
  <si>
    <t>мероприятий.</t>
  </si>
  <si>
    <t>Содержание и обеспечение деятельности муниципального учреж-</t>
  </si>
  <si>
    <t>дения культуры (МУК) "Наш Дом".</t>
  </si>
  <si>
    <t>Содержание бюджетного учреждения.</t>
  </si>
  <si>
    <t>Исполнение полномочий.</t>
  </si>
  <si>
    <t>Социальная политика.</t>
  </si>
  <si>
    <t>Социальное обеспечение населения.</t>
  </si>
  <si>
    <t>505 01 00</t>
  </si>
  <si>
    <t>Публичные нормативные социальные выплаты гражданам.</t>
  </si>
  <si>
    <t>Охрана семьи и детства.</t>
  </si>
  <si>
    <t>Выполнение отдельных государственных полномочий за счёт субвен-</t>
  </si>
  <si>
    <t>ций из фонда компенсаций Санкт-Петербурга.</t>
  </si>
  <si>
    <t>Пособия на содержание детей, находящихся под опекой (попечитель-</t>
  </si>
  <si>
    <t>11.2.3.</t>
  </si>
  <si>
    <t>ством), и детей, переданных на воспитание в приёмные семьи.</t>
  </si>
  <si>
    <t>Вознаграждение, причитающееся приёмному родителю.</t>
  </si>
  <si>
    <t>12.</t>
  </si>
  <si>
    <t>Периодическая печать и издательства.</t>
  </si>
  <si>
    <t>ФИЗИЧЕСКАЯ КУЛЬТУРА И СПОРТ.</t>
  </si>
  <si>
    <t>Другие вопросы в области физической культуры и спорта.</t>
  </si>
  <si>
    <t>Создание условий для развития на территории муниципального образования</t>
  </si>
  <si>
    <t>массовой физической культуры и спорта.</t>
  </si>
  <si>
    <t>СРЕДСТВА МАССОВОЙ ИНФОРМАЦИИ.</t>
  </si>
  <si>
    <t>Периодические издания, учреждённые представительными</t>
  </si>
  <si>
    <t>органами местного самоуправления.</t>
  </si>
  <si>
    <t>ИТОГО :</t>
  </si>
  <si>
    <t>Уплата членских взносов на осуществление деятельности Совета</t>
  </si>
  <si>
    <t>муниципальных образований Санкт-Петербурга и содержание его</t>
  </si>
  <si>
    <t>дефицитов бюджетов.</t>
  </si>
  <si>
    <t>учёту средств бюджета.</t>
  </si>
  <si>
    <t xml:space="preserve">Увеличение прочих остатков денежных средств </t>
  </si>
  <si>
    <t xml:space="preserve">бюджетов внутригородских муниципальных </t>
  </si>
  <si>
    <t>образований  Санкт-Петербурга.</t>
  </si>
  <si>
    <t>пальных образований Санкт-Петербурга.</t>
  </si>
  <si>
    <t>налогообложения доходы.</t>
  </si>
  <si>
    <t>Налог, взимаемый с налогоплательщиков, выбравших в качестве объекта</t>
  </si>
  <si>
    <t>налогообложения доходы, уменьшенные на величину расходов.</t>
  </si>
  <si>
    <t>СОБСТВЕННЫЕ ДОХОДЫ.</t>
  </si>
  <si>
    <t>НАЛОГИ НА СОВОКУПНЫЙ ДОХОД.</t>
  </si>
  <si>
    <t>НАЛОГИ НА ИМУЩЕСТВО.</t>
  </si>
  <si>
    <t>Единый налог на вменённый доход для отдельных видов деятельности.</t>
  </si>
  <si>
    <t>ШТРАФЫ, САНКЦИИ, ВОЗМЕЩЕНИЕ УЩЕРБА.</t>
  </si>
  <si>
    <t xml:space="preserve">ИЗБИРАТЕЛЬНАЯ КОМИССИЯ МУНИЦИПАЛЬНОГО </t>
  </si>
  <si>
    <t>ОБРАЗОВАНИЯ.</t>
  </si>
  <si>
    <t xml:space="preserve">ЗАДОЛЖЕННОСТЬ И ПЕРЕРАСЧЁТЫ ПО ОТМЕНЁННЫМ </t>
  </si>
  <si>
    <t>НАЛОГАМ, СБОРАМ И ИНЫМ ОБЯЗАТЕЛЬНЫМ ПЛАТЕЖАМ.</t>
  </si>
  <si>
    <t>182 1 05 01011 01 0000 110</t>
  </si>
  <si>
    <t>182 1 05 01021 01 0000 110</t>
  </si>
  <si>
    <t>182 1 05 02010 02 0000 110</t>
  </si>
  <si>
    <t>Санкт-Петербурга.</t>
  </si>
  <si>
    <t>Штрафы за административные правонарушения в области благоустрой-</t>
  </si>
  <si>
    <t xml:space="preserve">Штрафы за административные правонарушения в области предпринима- </t>
  </si>
  <si>
    <t>тельской деятельности, предусмотренные ст.44 Закона Санкт-Петербурга</t>
  </si>
  <si>
    <t>"Об административных правонарушениях в Санкт-Петербурге".</t>
  </si>
  <si>
    <t>БЕЗВОЗМЕЗДНЫЕ ПОСТУПЛЕНИЯ.</t>
  </si>
  <si>
    <t>020 01 01</t>
  </si>
  <si>
    <t>Субвенции бюджетам внутригородских муниципальных образований</t>
  </si>
  <si>
    <t>Санкт-Петербурга на содержание ребёнка в семье опекуна и приёмной семье.</t>
  </si>
  <si>
    <t>Санкт-Петербурга на вознаграждение, причитающееся приёмному родителю.</t>
  </si>
  <si>
    <t>862 1 16 90030 03 0200 140</t>
  </si>
  <si>
    <t>больных деревьев и кустарников в отношении зелёных</t>
  </si>
  <si>
    <t>насаждений внутриквартального озеленения.</t>
  </si>
  <si>
    <t>Расходы на предоставление доплат к пенсии лицам, замещавшим муници-</t>
  </si>
  <si>
    <t>пальные должности и должности муниципальной службы.</t>
  </si>
  <si>
    <t>Компенсация депутатам, осуществляющим свои полномочия</t>
  </si>
  <si>
    <t>Выполнение функций бюджетными учреждениями.</t>
  </si>
  <si>
    <t>Налог на имущество физических лиц, взимаемый по ставкам, применяе-</t>
  </si>
  <si>
    <t>мым к объектам налогообложения, расположенным в границах внутриго-</t>
  </si>
  <si>
    <t>Москвы и Санкт-Петербурга.</t>
  </si>
  <si>
    <t>Денежные взыскания (штрафы) за нарушение законодательства о приме-</t>
  </si>
  <si>
    <t>нении контрольно-кассовой техники при осуществлении наличных денеж-</t>
  </si>
  <si>
    <t>ных расчётов и (или) расчётов с использованием платёжных карт.</t>
  </si>
  <si>
    <t>ства, предусмотренные главой 4 Закона Санкт-Петербурга "Об админи-</t>
  </si>
  <si>
    <t>стративных правонарушениях в Санкт-Петербурге".</t>
  </si>
  <si>
    <t>родских муниципальных образований городов федерального значения</t>
  </si>
  <si>
    <t>000 1 13 00000 00 0000 000</t>
  </si>
  <si>
    <t xml:space="preserve">ДОХОДЫ ОТ ОКАЗАНИЯ ПЛАТНЫХ УСЛУГ И КОМПЕНСАЦИИ </t>
  </si>
  <si>
    <t>ЗАТРАТ ГОСУДАРСТВА.</t>
  </si>
  <si>
    <t>Прочие доходы от компенсации затрат бюджетов внутригородских муни-</t>
  </si>
  <si>
    <t>ципальных образований городов федерального значения Москвы и</t>
  </si>
  <si>
    <t>Дотации бюджетам внутригородских муниципальных образований городов</t>
  </si>
  <si>
    <t>бюджетной обеспеченности.</t>
  </si>
  <si>
    <t>федерального значения Москвы и Санкт-Петербурга на выравнивание</t>
  </si>
  <si>
    <t>Субвенции бюджетам субъектов Российской Федерации и муниципальных</t>
  </si>
  <si>
    <t>000 1 16 90030 03 0100 140</t>
  </si>
  <si>
    <t>II.</t>
  </si>
  <si>
    <t>I.</t>
  </si>
  <si>
    <t>субъектов Российской Федерации, местных администраций.</t>
  </si>
  <si>
    <t>0100</t>
  </si>
  <si>
    <t>ДОТАЦИИ И СУБВЕНЦИИ.</t>
  </si>
  <si>
    <t xml:space="preserve">ДОХОДЫ ОТ ОКАЗАНИЯ ПЛАТНЫХ УСЛУГ (РАБОТ) И КОМПЕНСАЦИИ </t>
  </si>
  <si>
    <t xml:space="preserve">Прочие поступления от денежных взысканий (штрафов) и иных сумм </t>
  </si>
  <si>
    <t>000 1 16 90030 03 000 140</t>
  </si>
  <si>
    <t>в возмещение ущерба, зачисляемые в бюджеты внутригородских</t>
  </si>
  <si>
    <t>муниципальных образований городов федерального значения Москвы</t>
  </si>
  <si>
    <t>и Санкт-Петербурга</t>
  </si>
  <si>
    <t>5.2.1.</t>
  </si>
  <si>
    <t>806 1 16 90030 03 0100 140</t>
  </si>
  <si>
    <t>5.2.2.</t>
  </si>
  <si>
    <t>807 1 16 90030 03 0100 140</t>
  </si>
  <si>
    <t>5.2.3.</t>
  </si>
  <si>
    <t xml:space="preserve">образований </t>
  </si>
  <si>
    <t xml:space="preserve">Санкт-Петербурга на выполнение органами отдельных государственных </t>
  </si>
  <si>
    <t xml:space="preserve">полномочий Санкт-Петербурга по организации и осуществлению деятельности </t>
  </si>
  <si>
    <t>по опеке и попечительству</t>
  </si>
  <si>
    <t>Санкт-Петербурга на выполнение отдельного государственного полномочия</t>
  </si>
  <si>
    <t>Санкт-Петербург отдельного государственного полномочия Санкт-Петербурга</t>
  </si>
  <si>
    <t>по определению должностных лиц, уполномоченных составлять протоколы</t>
  </si>
  <si>
    <t>об административных правонарушениях, и составлению протоколов</t>
  </si>
  <si>
    <t xml:space="preserve"> об административных правонарушениях.</t>
  </si>
  <si>
    <t>№00 - 00.00.2014</t>
  </si>
  <si>
    <t xml:space="preserve">Расходы на выплаты персоналу в целях обеспечения выполнения функций  </t>
  </si>
  <si>
    <t xml:space="preserve">органами управления  государственными внебюджетными фондами
</t>
  </si>
  <si>
    <t xml:space="preserve">государственными (муниципальными) органами, казенными учреждениями, </t>
  </si>
  <si>
    <t>100</t>
  </si>
  <si>
    <t>Расходы на выплаты персоналу в целях обеспечения выполнения функций</t>
  </si>
  <si>
    <t>Налог, взимаемый с налогоплательщиков, выбравших в качестве</t>
  </si>
  <si>
    <t>объекта налогообложения доходы, уменьшенные на величину</t>
  </si>
  <si>
    <t>расходов.</t>
  </si>
  <si>
    <t>Раздел II п. 6.2.2.</t>
  </si>
  <si>
    <t>Санкт-Петербурга на исполнение органами местного самоуправления</t>
  </si>
  <si>
    <t>в Санкт-Петербурге отдельного государственного полномочия</t>
  </si>
  <si>
    <t>Санкт-Петербурга по определению должностных лиц местного само-</t>
  </si>
  <si>
    <t>управления, уполномоченных составлять протоколы об администра-</t>
  </si>
  <si>
    <t>тивных правонарушениях, и составлению протоколов об администра-</t>
  </si>
  <si>
    <t>тивных правонарушениях.</t>
  </si>
  <si>
    <t>в столбце сумма 2016 г. цифры</t>
  </si>
  <si>
    <t>В приложении 2 п.1.2.</t>
  </si>
  <si>
    <t>Закупка товаров, работ и услуг для государственных (муниципальных) нужд</t>
  </si>
  <si>
    <t>Приложение №2</t>
  </si>
  <si>
    <r>
      <t>ДОХОДЫ</t>
    </r>
    <r>
      <rPr>
        <b/>
        <i/>
        <sz val="12"/>
        <rFont val="Arial Cyr"/>
        <family val="0"/>
      </rPr>
      <t xml:space="preserve">                                                            </t>
    </r>
  </si>
  <si>
    <t xml:space="preserve">бюджета муниципального образования "Купчино" </t>
  </si>
  <si>
    <t>на плановый период 2015-2016 годов.</t>
  </si>
  <si>
    <t>Источники доходов.</t>
  </si>
  <si>
    <t>статьи.</t>
  </si>
  <si>
    <t>объекта налогообложения доходы.</t>
  </si>
  <si>
    <t>Единый налог на вменённый доход для отдельных видов дея-</t>
  </si>
  <si>
    <t>тельности.</t>
  </si>
  <si>
    <t>Налог на имущество физических лиц, взимаемый по ставкам, при-</t>
  </si>
  <si>
    <t>182 1 06 01010 03 0000 110</t>
  </si>
  <si>
    <t>меняемым к объектам налогообложения, расположенным в гра-</t>
  </si>
  <si>
    <t>ницах внутригородских муниципальных образований городов фе-</t>
  </si>
  <si>
    <t>дерального значения Москвы и Санкт-Петербурга.</t>
  </si>
  <si>
    <t xml:space="preserve">ЗАДОЛЖЕННОСТЬ И ПЕРЕРАСЧЁТЫ ПО ОТМЕНЁННЫМ НА-  </t>
  </si>
  <si>
    <t>ЛОГАМ, СБОРАМ И ИНЫМ ОБЯЗАТЕЛЬНЫМ ПЛАТЕЖАМ.</t>
  </si>
  <si>
    <t>811 1 13 03030 03 0100 130</t>
  </si>
  <si>
    <t>зеленых насаждений внутриквартального озеленения и подле-</t>
  </si>
  <si>
    <t>жащие зачислению в бюджеты внутригородских муниципальных</t>
  </si>
  <si>
    <t xml:space="preserve">образований Санкт-Петербурга в соответствии с законодате- </t>
  </si>
  <si>
    <t>льством Санкт-Петербурга</t>
  </si>
  <si>
    <t>Другие виды прочих доходов от оказания платных услуг получателя-</t>
  </si>
  <si>
    <t>973  1 13 03030 03 0200 130</t>
  </si>
  <si>
    <t>ми средств бюджетов внутригородских муниципальных образований</t>
  </si>
  <si>
    <t xml:space="preserve"> городов федерального значения Москва и Санкт-Петербург и</t>
  </si>
  <si>
    <t>и компенсации затрат бюджетов внутригородских муниципальных</t>
  </si>
  <si>
    <t>образований городов федерального значения Москва</t>
  </si>
  <si>
    <t>и Санкт-Петербург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</si>
  <si>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</si>
  <si>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</si>
  <si>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расчётов и (или) расчётов с использованием</t>
  </si>
  <si>
    <t>платёжных карт.</t>
  </si>
  <si>
    <t>Штрафы за административные правонарушения в области благо-</t>
  </si>
  <si>
    <t>устройства, предусмотренные главой 4 Закона Санкт-Петербурга</t>
  </si>
  <si>
    <t>Штрафы за административные правонарушения в области пред-</t>
  </si>
  <si>
    <t>принимательской деятельности, предусмотренные ст.44 Закона</t>
  </si>
  <si>
    <t>Санкт-Петербурга "Об административных правонарушениях в</t>
  </si>
  <si>
    <t>Санкт-Петербурге".</t>
  </si>
  <si>
    <t>БЕЗВОЗДМЕЗДНЫЕ ПОСТУПЛЕНИЯ.</t>
  </si>
  <si>
    <t>Дотации бюджетам внутригородских муниципальных образований</t>
  </si>
  <si>
    <t>городов федерального значения Москвы и Санкт-Петербурга на</t>
  </si>
  <si>
    <t>выравнивание бюджетной обеспеченности.</t>
  </si>
  <si>
    <t>Субвенции бюджетам субъектов Российской Федерации и муни-</t>
  </si>
  <si>
    <t>973 2 02 03000 00 0000 151</t>
  </si>
  <si>
    <t>ципальных образований Санкт-Петербурга.</t>
  </si>
  <si>
    <t>в Санкт-Петербурге отдельных государственных полномочий</t>
  </si>
  <si>
    <t>Санкт-Петербурга по организации и осуществлению деятельности по</t>
  </si>
  <si>
    <t>опеке и попечительству.</t>
  </si>
  <si>
    <t>Санкт-Петербурга на содержание ребёнка в семье опекуна и приём-</t>
  </si>
  <si>
    <t>ной семье.</t>
  </si>
  <si>
    <t xml:space="preserve">Субвенции бюджетам внутригородских муниципальных образований </t>
  </si>
  <si>
    <t>Санкт-Петербурга на вознаграждение, причитающееся приёмному</t>
  </si>
  <si>
    <t>родителю.</t>
  </si>
  <si>
    <t>Функционирование высшего должностного лица субъек-</t>
  </si>
  <si>
    <t>та Российской Федерации и муниципального</t>
  </si>
  <si>
    <t xml:space="preserve">Расходы на выплату персоналу государственных (муниципальных) 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</si>
  <si>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</si>
  <si>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</si>
  <si>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образований.</t>
  </si>
  <si>
    <t>Депутаты, осуществляющие свою деятельность на постоянной</t>
  </si>
  <si>
    <t>основе.</t>
  </si>
  <si>
    <t>Компенсация депутатам, осуществлящим свои полномочия на непо-</t>
  </si>
  <si>
    <t>стоянной основе.</t>
  </si>
  <si>
    <t>Аппарат представительного органа муниципального</t>
  </si>
  <si>
    <t>Иные закупки товаров, работ и услуг для обеспечения</t>
  </si>
  <si>
    <t>государственных (муниципальных) нужд.</t>
  </si>
  <si>
    <t>Функционирование Правительства Российской Федера-</t>
  </si>
  <si>
    <t>ции,  высших исполнительных органов государствен-</t>
  </si>
  <si>
    <t xml:space="preserve">ной власти субъектов Российской Федерации, местных  </t>
  </si>
  <si>
    <t>администраций.</t>
  </si>
  <si>
    <t>Уплата налогов сборов и иных платежей.</t>
  </si>
  <si>
    <t xml:space="preserve">Определение должностных лиц, уполномоченных составлять  </t>
  </si>
  <si>
    <t>протоколы об административных правонарушениях, и состав-</t>
  </si>
  <si>
    <t xml:space="preserve">ление протоколов об административных правонарушениях. </t>
  </si>
  <si>
    <t>Резервные фонды</t>
  </si>
  <si>
    <t>Формирование архивных фондов органов местного самоуп-</t>
  </si>
  <si>
    <t>равления, муниципальных предприятий и учреждений.</t>
  </si>
  <si>
    <t>Санкт-Петербурга, поддержки деятельности граждан, общест-</t>
  </si>
  <si>
    <t>венных объединений, участвующих в охране общественного</t>
  </si>
  <si>
    <t>порядка на территории муниципального образования.</t>
  </si>
  <si>
    <t>Субсидии некоммерческим организациям (за исключением государствен-</t>
  </si>
  <si>
    <t>ных (муниципальных) учреждений).</t>
  </si>
  <si>
    <t>Уплата членских взносов на осуществление деятельности</t>
  </si>
  <si>
    <t>Совета муниципальных образований Санкт-Петербурга.</t>
  </si>
  <si>
    <t>Условно утверждаемые расходы.</t>
  </si>
  <si>
    <t>Защита населения и территории от чрезвычайных ситу-</t>
  </si>
  <si>
    <t>аций природного и техногенного характера, гражданская</t>
  </si>
  <si>
    <t>оборона.</t>
  </si>
  <si>
    <t>Проведение подготовки и обучения неработающего населе-</t>
  </si>
  <si>
    <t>ния способам защиты и действиям в чрезвычайных ситуациях.</t>
  </si>
  <si>
    <t>Установка,содержание и ремонт ограждений газонов.</t>
  </si>
  <si>
    <t>мебели и хозяйственно-бытового оборудования, необходимо-</t>
  </si>
  <si>
    <t>го для благоустройства территории муниципального</t>
  </si>
  <si>
    <t>Участие в обеспечении чистоты и порядка на территории му-</t>
  </si>
  <si>
    <t>ниципального образования.</t>
  </si>
  <si>
    <t>Уборка территории, водных акваторий, тупиков, проездов.</t>
  </si>
  <si>
    <t>Озеленение территорий зелёных насаждений внутриквар-</t>
  </si>
  <si>
    <t>тального озеленения.</t>
  </si>
  <si>
    <t>Создание зон отдыха, в том числе обустройство, содержание</t>
  </si>
  <si>
    <t>и уборка территорий детских площадок.</t>
  </si>
  <si>
    <t xml:space="preserve">Выполнение оформления к праздничным мероприятиям на </t>
  </si>
  <si>
    <t>территории муниципального образования.</t>
  </si>
  <si>
    <t>Организация и проведение досуговых мероприятий для жите-</t>
  </si>
  <si>
    <t>лей муниципального образования.</t>
  </si>
  <si>
    <t>травматизма, профилактике правонарушений и профилактике терро-</t>
  </si>
  <si>
    <t>ризма и экстремизма.</t>
  </si>
  <si>
    <t>Содержание и обеспечение деятельности муниципального</t>
  </si>
  <si>
    <t>учрежденеия культуры (МУК) "Наш Дом".</t>
  </si>
  <si>
    <t>Расходы на предоставление доплат к пенсии лицам, замещавшим муни-</t>
  </si>
  <si>
    <t>ципальные должности и должности муниципальной службы.</t>
  </si>
  <si>
    <t>Выполнение отдельных государственных полномочий за счёт суб-</t>
  </si>
  <si>
    <t>венций из фонда компенсаций Санкт-Петербурга.</t>
  </si>
  <si>
    <t>Физическая культура и спорт.</t>
  </si>
  <si>
    <t>Создание условий для развития на территории муниципального образо-</t>
  </si>
  <si>
    <t>вания массовой физической культуры и спорта.</t>
  </si>
  <si>
    <t>Иные закупки товаров, работ и услуг для обеспечения государственных (муници-</t>
  </si>
  <si>
    <t>пальных) нужд.</t>
  </si>
  <si>
    <t>Приложение №4</t>
  </si>
  <si>
    <t xml:space="preserve"> Ведомственная структура</t>
  </si>
  <si>
    <t xml:space="preserve">  расходов бюджета муниципального образования </t>
  </si>
  <si>
    <t>на плановый период 2015 и 2016 годов.</t>
  </si>
  <si>
    <t xml:space="preserve"> Сумма</t>
  </si>
  <si>
    <t>000</t>
  </si>
  <si>
    <t>002.04.00</t>
  </si>
  <si>
    <t>5.1.1.1.</t>
  </si>
  <si>
    <t>244</t>
  </si>
  <si>
    <t>5.3.1.</t>
  </si>
  <si>
    <t>5.4.</t>
  </si>
  <si>
    <t>5.4.1.</t>
  </si>
  <si>
    <t>5.5.</t>
  </si>
  <si>
    <t>999</t>
  </si>
  <si>
    <t>7.1</t>
  </si>
  <si>
    <t>7.2.</t>
  </si>
  <si>
    <t>7.2.1.</t>
  </si>
  <si>
    <t>7.3.</t>
  </si>
  <si>
    <t>7.3.1.</t>
  </si>
  <si>
    <t>7.4.</t>
  </si>
  <si>
    <t>7.4.1.</t>
  </si>
  <si>
    <t>7.5.</t>
  </si>
  <si>
    <t>600 02 02</t>
  </si>
  <si>
    <t>7.5.1.</t>
  </si>
  <si>
    <t>7.6.</t>
  </si>
  <si>
    <t>600 02 03</t>
  </si>
  <si>
    <t>7.6.1.</t>
  </si>
  <si>
    <t>7.7.</t>
  </si>
  <si>
    <t>7.7.1.</t>
  </si>
  <si>
    <t>7.8.</t>
  </si>
  <si>
    <t>7.8.1.</t>
  </si>
  <si>
    <t>7.9.</t>
  </si>
  <si>
    <t>7.9.1.</t>
  </si>
  <si>
    <t>7.10.</t>
  </si>
  <si>
    <t>7.10.1.</t>
  </si>
  <si>
    <t>7.11.</t>
  </si>
  <si>
    <t>600 04 03</t>
  </si>
  <si>
    <t>7.11.1.</t>
  </si>
  <si>
    <t>8.3.</t>
  </si>
  <si>
    <t>8.3.1.1.</t>
  </si>
  <si>
    <t>10.1.1.1.</t>
  </si>
  <si>
    <t>10.1.1.2.</t>
  </si>
  <si>
    <t>9.2.1.1.</t>
  </si>
  <si>
    <t>9.2.1.1.1.</t>
  </si>
  <si>
    <t>9.2.1.1.2.</t>
  </si>
  <si>
    <t xml:space="preserve">10.2.1.1. </t>
  </si>
  <si>
    <t>10.2.1.2.</t>
  </si>
  <si>
    <t>10.2.2.</t>
  </si>
  <si>
    <t>10.2.2.1.</t>
  </si>
  <si>
    <t>10.2.3.</t>
  </si>
  <si>
    <t>10.2.3.1.</t>
  </si>
  <si>
    <t>1100</t>
  </si>
  <si>
    <t>11.1.1.2.</t>
  </si>
  <si>
    <t xml:space="preserve">П приложении 4 Расходы </t>
  </si>
  <si>
    <t>2015-2016 гг п. 3.3.</t>
  </si>
  <si>
    <t>в столбце "Сумма 2016 г."</t>
  </si>
  <si>
    <t>в столбце "Сумма 2016 г". цифры</t>
  </si>
  <si>
    <t>"5,6" заменить на цифры "5,9"</t>
  </si>
  <si>
    <t>цифры "5,6" заменить на цифры "5,9"</t>
  </si>
  <si>
    <t>п. 4, 4.1., в столбце Сумма 2016 г</t>
  </si>
  <si>
    <t>.цифры 423,6 заменить на цифры 423,3</t>
  </si>
  <si>
    <t>2016 год</t>
  </si>
  <si>
    <t>2014 год</t>
  </si>
  <si>
    <t>в столбце "Сумма 2014 г."</t>
  </si>
  <si>
    <t>цифры "2649,8" заменить на цифры</t>
  </si>
  <si>
    <t>"2358,1"</t>
  </si>
  <si>
    <t>В Приложении  3 Расходы 2014 г. в п.5.1.</t>
  </si>
  <si>
    <t>В Приложении  3 Расходы 2014 г. в п. 10.1.</t>
  </si>
  <si>
    <t>В Приложении  3 Расходы 2014 г. в п. 10.2.</t>
  </si>
  <si>
    <t>В Приложении  3 Расходы 2014 г. в п.9.2..</t>
  </si>
  <si>
    <t xml:space="preserve">В Приложении  3 Расходы 2014 г.,  </t>
  </si>
  <si>
    <t>П приложении 4 Расходы 2015-2016гг</t>
  </si>
  <si>
    <t>Бюджетные ассигнования распределить по гшруппам</t>
  </si>
  <si>
    <t>120  заменить на 100, 240 на 200, 851,852, на 800, 610, 630 на 600</t>
  </si>
  <si>
    <t xml:space="preserve">с соответствующим изменением наименования кода видов </t>
  </si>
  <si>
    <t>расходов</t>
  </si>
  <si>
    <t>Распредение бюджетных ассигнований на 2014 год</t>
  </si>
  <si>
    <t>Исключить п 10.1.1.1. и 10.1.1.2.</t>
  </si>
  <si>
    <t xml:space="preserve">"Содержание бюджетного учреждения." и </t>
  </si>
  <si>
    <t>"Исполнение полномочий."</t>
  </si>
  <si>
    <t xml:space="preserve">В Приложении  3а   </t>
  </si>
  <si>
    <t>исключить столбец "Код ГРБС"</t>
  </si>
  <si>
    <t xml:space="preserve">Наименования кодов источников доходов привести в соответствие </t>
  </si>
  <si>
    <t>с Приказом Минфина №  65н от 01.07.2013</t>
  </si>
  <si>
    <t>В приложении 1</t>
  </si>
  <si>
    <t>,</t>
  </si>
  <si>
    <t>В приложении 5</t>
  </si>
  <si>
    <t>Изменить формулировки</t>
  </si>
  <si>
    <t>Увеличение прочих остатков денежных средств</t>
  </si>
  <si>
    <t>бюджетов внутригородских муниципальных</t>
  </si>
  <si>
    <t>образований городов федерального значения</t>
  </si>
  <si>
    <t>Москвы и Санкт-Петербурга</t>
  </si>
  <si>
    <t xml:space="preserve">Увеличение прочих остатков денежных  </t>
  </si>
  <si>
    <t>на следующие</t>
  </si>
  <si>
    <t>органами управления  государственными внебюджетными фондами</t>
  </si>
  <si>
    <t>Иные бюджетные ассигнования</t>
  </si>
  <si>
    <t>800</t>
  </si>
  <si>
    <t>200</t>
  </si>
  <si>
    <t>Предоставление субсидий бюджетным, автономным учреждениям и</t>
  </si>
  <si>
    <t>иным некоммерческим организациям</t>
  </si>
  <si>
    <t>600</t>
  </si>
  <si>
    <t>300</t>
  </si>
  <si>
    <t>Социальное обеспечение и иные выплаты населению</t>
  </si>
  <si>
    <t>Начисления на фонд оплаты труда</t>
  </si>
  <si>
    <t>на 2014 год</t>
  </si>
  <si>
    <t>№04 - 25.02.2014.</t>
  </si>
  <si>
    <t>(в редакции Решения Муниципального Совета МО "Купчино" №04 - 25.02.2014.).</t>
  </si>
  <si>
    <t>1.1.2.</t>
  </si>
  <si>
    <t>2.1.1.2.</t>
  </si>
  <si>
    <t>3.1.2.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</si>
</sst>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  <numFmt numFmtId="183" formatCode="0.000;[Red]0.000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b/>
      <i/>
      <sz val="11"/>
      <color indexed="23"/>
      <name val="Arial Cyr"/>
      <family val="2"/>
    </font>
    <font>
      <i/>
      <sz val="7"/>
      <name val="Arial Cyr"/>
      <family val="0"/>
    </font>
    <font>
      <i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i/>
      <sz val="6"/>
      <name val="Arial"/>
      <family val="2"/>
    </font>
    <font>
      <b/>
      <i/>
      <sz val="11"/>
      <name val="Arial"/>
      <family val="2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double"/>
    </border>
    <border>
      <left style="medium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0" fillId="2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vertical="center"/>
    </xf>
    <xf numFmtId="16" fontId="7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vertical="center"/>
    </xf>
    <xf numFmtId="16" fontId="12" fillId="2" borderId="1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vertical="center"/>
    </xf>
    <xf numFmtId="49" fontId="34" fillId="2" borderId="14" xfId="0" applyNumberFormat="1" applyFont="1" applyFill="1" applyBorder="1" applyAlignment="1">
      <alignment horizontal="center" vertical="center"/>
    </xf>
    <xf numFmtId="49" fontId="34" fillId="2" borderId="15" xfId="0" applyNumberFormat="1" applyFont="1" applyFill="1" applyBorder="1" applyAlignment="1">
      <alignment horizontal="center" vertical="center"/>
    </xf>
    <xf numFmtId="49" fontId="34" fillId="2" borderId="16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49" fontId="35" fillId="2" borderId="0" xfId="0" applyNumberFormat="1" applyFont="1" applyFill="1" applyBorder="1" applyAlignment="1">
      <alignment horizontal="center" vertical="center"/>
    </xf>
    <xf numFmtId="49" fontId="35" fillId="2" borderId="6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16" fontId="32" fillId="2" borderId="8" xfId="0" applyNumberFormat="1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vertical="center"/>
    </xf>
    <xf numFmtId="49" fontId="32" fillId="2" borderId="11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49" fontId="35" fillId="2" borderId="11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vertical="center"/>
    </xf>
    <xf numFmtId="0" fontId="35" fillId="2" borderId="19" xfId="0" applyFont="1" applyFill="1" applyBorder="1" applyAlignment="1">
      <alignment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vertical="center"/>
    </xf>
    <xf numFmtId="0" fontId="32" fillId="2" borderId="11" xfId="0" applyFont="1" applyFill="1" applyBorder="1" applyAlignment="1">
      <alignment vertical="center"/>
    </xf>
    <xf numFmtId="0" fontId="32" fillId="2" borderId="10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vertical="center"/>
    </xf>
    <xf numFmtId="49" fontId="35" fillId="2" borderId="1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5" fillId="2" borderId="22" xfId="0" applyFont="1" applyFill="1" applyBorder="1" applyAlignment="1">
      <alignment vertical="center"/>
    </xf>
    <xf numFmtId="0" fontId="31" fillId="2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6" fontId="32" fillId="2" borderId="25" xfId="0" applyNumberFormat="1" applyFont="1" applyFill="1" applyBorder="1" applyAlignment="1">
      <alignment horizontal="center" vertical="center"/>
    </xf>
    <xf numFmtId="49" fontId="32" fillId="2" borderId="15" xfId="0" applyNumberFormat="1" applyFont="1" applyFill="1" applyBorder="1" applyAlignment="1">
      <alignment horizontal="center" vertical="center"/>
    </xf>
    <xf numFmtId="49" fontId="32" fillId="2" borderId="8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vertical="center"/>
    </xf>
    <xf numFmtId="0" fontId="35" fillId="2" borderId="11" xfId="0" applyFont="1" applyFill="1" applyBorder="1" applyAlignment="1">
      <alignment vertical="center"/>
    </xf>
    <xf numFmtId="0" fontId="35" fillId="2" borderId="26" xfId="0" applyFont="1" applyFill="1" applyBorder="1" applyAlignment="1">
      <alignment vertical="center"/>
    </xf>
    <xf numFmtId="49" fontId="35" fillId="2" borderId="8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49" fontId="32" fillId="2" borderId="0" xfId="0" applyNumberFormat="1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49" fontId="35" fillId="2" borderId="20" xfId="0" applyNumberFormat="1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vertical="center"/>
    </xf>
    <xf numFmtId="0" fontId="32" fillId="2" borderId="28" xfId="0" applyFont="1" applyFill="1" applyBorder="1" applyAlignment="1">
      <alignment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5" fillId="2" borderId="15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vertical="center"/>
    </xf>
    <xf numFmtId="0" fontId="37" fillId="2" borderId="14" xfId="0" applyFont="1" applyFill="1" applyBorder="1" applyAlignment="1">
      <alignment vertical="center"/>
    </xf>
    <xf numFmtId="49" fontId="37" fillId="2" borderId="15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9" xfId="0" applyFont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64" fontId="3" fillId="0" borderId="22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" fontId="23" fillId="0" borderId="1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2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4" fontId="22" fillId="0" borderId="18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4" fontId="14" fillId="0" borderId="1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/>
    </xf>
    <xf numFmtId="0" fontId="12" fillId="0" borderId="0" xfId="20">
      <alignment/>
      <protection/>
    </xf>
    <xf numFmtId="0" fontId="16" fillId="0" borderId="0" xfId="20" applyFont="1">
      <alignment/>
      <protection/>
    </xf>
    <xf numFmtId="0" fontId="31" fillId="2" borderId="31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0" fontId="4" fillId="0" borderId="32" xfId="18" applyFont="1" applyFill="1" applyBorder="1">
      <alignment/>
      <protection/>
    </xf>
    <xf numFmtId="0" fontId="2" fillId="0" borderId="33" xfId="18" applyFont="1" applyBorder="1">
      <alignment/>
      <protection/>
    </xf>
    <xf numFmtId="0" fontId="4" fillId="0" borderId="34" xfId="18" applyFont="1" applyFill="1" applyBorder="1">
      <alignment/>
      <protection/>
    </xf>
    <xf numFmtId="0" fontId="2" fillId="0" borderId="35" xfId="18" applyFont="1" applyBorder="1">
      <alignment/>
      <protection/>
    </xf>
    <xf numFmtId="0" fontId="12" fillId="0" borderId="22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10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right" vertical="center"/>
    </xf>
    <xf numFmtId="164" fontId="22" fillId="0" borderId="15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41" xfId="0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164" fontId="42" fillId="0" borderId="42" xfId="0" applyNumberFormat="1" applyFont="1" applyBorder="1" applyAlignment="1">
      <alignment horizontal="center" vertical="center"/>
    </xf>
    <xf numFmtId="164" fontId="14" fillId="0" borderId="43" xfId="0" applyNumberFormat="1" applyFont="1" applyBorder="1" applyAlignment="1">
      <alignment horizontal="right" vertical="center"/>
    </xf>
    <xf numFmtId="0" fontId="34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5" fillId="2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31" fillId="2" borderId="38" xfId="0" applyFont="1" applyFill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34" fillId="2" borderId="17" xfId="0" applyNumberFormat="1" applyFont="1" applyFill="1" applyBorder="1" applyAlignment="1">
      <alignment vertical="center"/>
    </xf>
    <xf numFmtId="0" fontId="31" fillId="2" borderId="46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164" fontId="26" fillId="2" borderId="48" xfId="0" applyNumberFormat="1" applyFont="1" applyFill="1" applyBorder="1" applyAlignment="1">
      <alignment vertical="center"/>
    </xf>
    <xf numFmtId="0" fontId="31" fillId="2" borderId="38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0" fillId="0" borderId="50" xfId="0" applyBorder="1" applyAlignment="1">
      <alignment/>
    </xf>
    <xf numFmtId="0" fontId="32" fillId="2" borderId="18" xfId="0" applyFont="1" applyFill="1" applyBorder="1" applyAlignment="1">
      <alignment vertical="center" wrapText="1"/>
    </xf>
    <xf numFmtId="0" fontId="37" fillId="2" borderId="11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2" fontId="16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2" fontId="16" fillId="0" borderId="5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49" fontId="26" fillId="2" borderId="55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2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1" fillId="0" borderId="0" xfId="19" applyFont="1" applyAlignment="1">
      <alignment horizontal="right"/>
      <protection/>
    </xf>
    <xf numFmtId="0" fontId="5" fillId="0" borderId="0" xfId="19" applyFont="1" applyAlignment="1">
      <alignment horizontal="right"/>
      <protection/>
    </xf>
    <xf numFmtId="0" fontId="7" fillId="0" borderId="0" xfId="0" applyFont="1" applyAlignment="1">
      <alignment/>
    </xf>
    <xf numFmtId="0" fontId="44" fillId="0" borderId="14" xfId="0" applyFont="1" applyBorder="1" applyAlignment="1">
      <alignment horizontal="center"/>
    </xf>
    <xf numFmtId="0" fontId="45" fillId="0" borderId="36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12" fillId="2" borderId="3" xfId="21" applyFont="1" applyFill="1" applyBorder="1" applyAlignment="1">
      <alignment horizontal="center" vertical="center"/>
      <protection/>
    </xf>
    <xf numFmtId="0" fontId="12" fillId="2" borderId="6" xfId="21" applyFont="1" applyFill="1" applyBorder="1" applyAlignment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3" fontId="2" fillId="0" borderId="56" xfId="0" applyNumberFormat="1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21" xfId="19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46" fillId="0" borderId="56" xfId="0" applyFont="1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wrapText="1"/>
    </xf>
    <xf numFmtId="164" fontId="34" fillId="0" borderId="56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24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19" applyAlignment="1">
      <alignment horizontal="center" vertical="center"/>
      <protection/>
    </xf>
    <xf numFmtId="0" fontId="26" fillId="2" borderId="70" xfId="21" applyFont="1" applyFill="1" applyBorder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3" xfId="21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35" fillId="2" borderId="27" xfId="0" applyFont="1" applyFill="1" applyBorder="1" applyAlignment="1">
      <alignment vertical="center"/>
    </xf>
    <xf numFmtId="0" fontId="15" fillId="2" borderId="10" xfId="21" applyFont="1" applyFill="1" applyBorder="1" applyAlignment="1">
      <alignment vertical="center"/>
      <protection/>
    </xf>
    <xf numFmtId="0" fontId="15" fillId="2" borderId="18" xfId="21" applyFont="1" applyFill="1" applyBorder="1" applyAlignment="1">
      <alignment vertical="center"/>
      <protection/>
    </xf>
    <xf numFmtId="0" fontId="35" fillId="2" borderId="30" xfId="0" applyFont="1" applyFill="1" applyBorder="1" applyAlignment="1">
      <alignment vertical="center"/>
    </xf>
    <xf numFmtId="0" fontId="35" fillId="0" borderId="71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35" fillId="2" borderId="10" xfId="21" applyFont="1" applyFill="1" applyBorder="1" applyAlignment="1">
      <alignment vertical="center"/>
      <protection/>
    </xf>
    <xf numFmtId="0" fontId="35" fillId="2" borderId="18" xfId="21" applyFont="1" applyFill="1" applyBorder="1" applyAlignment="1">
      <alignment vertical="center"/>
      <protection/>
    </xf>
    <xf numFmtId="0" fontId="35" fillId="0" borderId="10" xfId="0" applyFont="1" applyFill="1" applyBorder="1" applyAlignment="1">
      <alignment vertical="center"/>
    </xf>
    <xf numFmtId="0" fontId="32" fillId="0" borderId="72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7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2" borderId="2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35" fillId="2" borderId="36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2" fillId="2" borderId="11" xfId="21" applyFont="1" applyFill="1" applyBorder="1" applyAlignment="1">
      <alignment vertical="center"/>
      <protection/>
    </xf>
    <xf numFmtId="0" fontId="32" fillId="2" borderId="0" xfId="21" applyFont="1" applyFill="1" applyBorder="1" applyAlignment="1">
      <alignment vertical="center"/>
      <protection/>
    </xf>
    <xf numFmtId="0" fontId="32" fillId="2" borderId="26" xfId="21" applyFont="1" applyFill="1" applyBorder="1" applyAlignment="1">
      <alignment vertical="center"/>
      <protection/>
    </xf>
    <xf numFmtId="0" fontId="32" fillId="2" borderId="10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5" fillId="2" borderId="0" xfId="21" applyFont="1" applyFill="1" applyBorder="1" applyAlignment="1">
      <alignment vertical="center"/>
      <protection/>
    </xf>
    <xf numFmtId="0" fontId="35" fillId="2" borderId="26" xfId="21" applyFont="1" applyFill="1" applyBorder="1" applyAlignment="1">
      <alignment vertical="center"/>
      <protection/>
    </xf>
    <xf numFmtId="0" fontId="37" fillId="2" borderId="36" xfId="21" applyFont="1" applyFill="1" applyBorder="1" applyAlignment="1">
      <alignment vertical="center" wrapText="1"/>
      <protection/>
    </xf>
    <xf numFmtId="0" fontId="32" fillId="0" borderId="16" xfId="0" applyFont="1" applyFill="1" applyBorder="1" applyAlignment="1">
      <alignment horizontal="left" vertical="center"/>
    </xf>
    <xf numFmtId="0" fontId="39" fillId="2" borderId="11" xfId="21" applyFont="1" applyFill="1" applyBorder="1" applyAlignment="1">
      <alignment vertical="center"/>
      <protection/>
    </xf>
    <xf numFmtId="0" fontId="39" fillId="2" borderId="26" xfId="21" applyFont="1" applyFill="1" applyBorder="1" applyAlignment="1">
      <alignment vertical="center"/>
      <protection/>
    </xf>
    <xf numFmtId="0" fontId="39" fillId="0" borderId="22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vertical="center"/>
    </xf>
    <xf numFmtId="0" fontId="37" fillId="2" borderId="74" xfId="21" applyFont="1" applyFill="1" applyBorder="1" applyAlignment="1">
      <alignment vertical="center" wrapText="1"/>
      <protection/>
    </xf>
    <xf numFmtId="0" fontId="32" fillId="0" borderId="16" xfId="0" applyFont="1" applyFill="1" applyBorder="1" applyAlignment="1">
      <alignment vertical="center"/>
    </xf>
    <xf numFmtId="0" fontId="35" fillId="2" borderId="21" xfId="21" applyFont="1" applyFill="1" applyBorder="1" applyAlignment="1">
      <alignment vertical="center"/>
      <protection/>
    </xf>
    <xf numFmtId="0" fontId="37" fillId="2" borderId="3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32" fillId="0" borderId="4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7" fillId="0" borderId="74" xfId="0" applyFont="1" applyBorder="1" applyAlignment="1">
      <alignment vertical="center"/>
    </xf>
    <xf numFmtId="0" fontId="31" fillId="0" borderId="31" xfId="0" applyFont="1" applyBorder="1" applyAlignment="1">
      <alignment horizontal="center" vertical="center"/>
    </xf>
    <xf numFmtId="0" fontId="31" fillId="2" borderId="2" xfId="21" applyFont="1" applyFill="1" applyBorder="1" applyAlignment="1">
      <alignment horizontal="center" vertical="center"/>
      <protection/>
    </xf>
    <xf numFmtId="0" fontId="31" fillId="2" borderId="3" xfId="21" applyFont="1" applyFill="1" applyBorder="1" applyAlignment="1">
      <alignment horizontal="center" vertical="center"/>
      <protection/>
    </xf>
    <xf numFmtId="0" fontId="31" fillId="2" borderId="6" xfId="21" applyFont="1" applyFill="1" applyBorder="1" applyAlignment="1">
      <alignment horizontal="center" vertical="center"/>
      <protection/>
    </xf>
    <xf numFmtId="0" fontId="31" fillId="0" borderId="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2" borderId="28" xfId="21" applyFont="1" applyFill="1" applyBorder="1" applyAlignment="1">
      <alignment horizontal="center" vertical="center"/>
      <protection/>
    </xf>
    <xf numFmtId="0" fontId="15" fillId="0" borderId="4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164" fontId="26" fillId="0" borderId="77" xfId="0" applyNumberFormat="1" applyFont="1" applyBorder="1" applyAlignment="1">
      <alignment horizontal="center" vertical="center"/>
    </xf>
    <xf numFmtId="164" fontId="26" fillId="0" borderId="70" xfId="0" applyNumberFormat="1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12" fillId="0" borderId="47" xfId="0" applyFont="1" applyFill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right" vertical="center"/>
    </xf>
    <xf numFmtId="164" fontId="7" fillId="0" borderId="7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2" fontId="12" fillId="0" borderId="17" xfId="0" applyNumberFormat="1" applyFont="1" applyFill="1" applyBorder="1" applyAlignment="1">
      <alignment vertical="center"/>
    </xf>
    <xf numFmtId="0" fontId="12" fillId="0" borderId="79" xfId="0" applyFont="1" applyBorder="1" applyAlignment="1">
      <alignment vertical="center"/>
    </xf>
    <xf numFmtId="16" fontId="7" fillId="0" borderId="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0" xfId="0" applyFont="1" applyBorder="1" applyAlignment="1">
      <alignment vertical="center"/>
    </xf>
    <xf numFmtId="16" fontId="12" fillId="0" borderId="13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8" xfId="0" applyFont="1" applyBorder="1" applyAlignment="1">
      <alignment vertical="center"/>
    </xf>
    <xf numFmtId="16" fontId="12" fillId="0" borderId="20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6" fontId="32" fillId="0" borderId="2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vertical="center"/>
    </xf>
    <xf numFmtId="0" fontId="32" fillId="0" borderId="80" xfId="0" applyFont="1" applyBorder="1" applyAlignment="1">
      <alignment vertical="center"/>
    </xf>
    <xf numFmtId="16" fontId="35" fillId="0" borderId="8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center" vertical="center"/>
    </xf>
    <xf numFmtId="164" fontId="35" fillId="0" borderId="12" xfId="0" applyNumberFormat="1" applyFont="1" applyFill="1" applyBorder="1" applyAlignment="1">
      <alignment vertical="center"/>
    </xf>
    <xf numFmtId="0" fontId="35" fillId="0" borderId="80" xfId="0" applyFont="1" applyBorder="1" applyAlignment="1">
      <alignment vertical="center"/>
    </xf>
    <xf numFmtId="16" fontId="31" fillId="0" borderId="46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" fontId="15" fillId="0" borderId="8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1" fontId="32" fillId="0" borderId="12" xfId="0" applyNumberFormat="1" applyFont="1" applyFill="1" applyBorder="1" applyAlignment="1">
      <alignment vertical="center"/>
    </xf>
    <xf numFmtId="16" fontId="15" fillId="0" borderId="20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79" xfId="0" applyFont="1" applyBorder="1" applyAlignment="1">
      <alignment vertical="center"/>
    </xf>
    <xf numFmtId="3" fontId="35" fillId="0" borderId="10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6" fontId="35" fillId="0" borderId="20" xfId="0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49" fontId="35" fillId="0" borderId="18" xfId="0" applyNumberFormat="1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vertical="center"/>
    </xf>
    <xf numFmtId="0" fontId="35" fillId="0" borderId="8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181" fontId="15" fillId="0" borderId="12" xfId="0" applyNumberFormat="1" applyFont="1" applyFill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49" fontId="15" fillId="0" borderId="2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0" fontId="35" fillId="0" borderId="17" xfId="0" applyFont="1" applyFill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164" fontId="32" fillId="0" borderId="80" xfId="0" applyNumberFormat="1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164" fontId="32" fillId="0" borderId="79" xfId="0" applyNumberFormat="1" applyFont="1" applyFill="1" applyBorder="1" applyAlignment="1">
      <alignment vertical="center"/>
    </xf>
    <xf numFmtId="0" fontId="32" fillId="0" borderId="79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64" fontId="35" fillId="0" borderId="7" xfId="0" applyNumberFormat="1" applyFont="1" applyFill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3" fontId="35" fillId="0" borderId="11" xfId="0" applyNumberFormat="1" applyFont="1" applyBorder="1" applyAlignment="1">
      <alignment horizontal="center" vertical="center"/>
    </xf>
    <xf numFmtId="181" fontId="35" fillId="0" borderId="80" xfId="0" applyNumberFormat="1" applyFont="1" applyFill="1" applyBorder="1" applyAlignment="1">
      <alignment horizontal="right" vertical="center"/>
    </xf>
    <xf numFmtId="164" fontId="35" fillId="0" borderId="80" xfId="0" applyNumberFormat="1" applyFont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49" fontId="35" fillId="0" borderId="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/>
    </xf>
    <xf numFmtId="16" fontId="35" fillId="0" borderId="82" xfId="0" applyNumberFormat="1" applyFont="1" applyBorder="1" applyAlignment="1">
      <alignment horizontal="center" vertical="center"/>
    </xf>
    <xf numFmtId="0" fontId="35" fillId="0" borderId="83" xfId="0" applyFont="1" applyFill="1" applyBorder="1" applyAlignment="1">
      <alignment vertical="center"/>
    </xf>
    <xf numFmtId="49" fontId="35" fillId="0" borderId="74" xfId="0" applyNumberFormat="1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3" fontId="35" fillId="0" borderId="84" xfId="0" applyNumberFormat="1" applyFont="1" applyBorder="1" applyAlignment="1">
      <alignment horizontal="center" vertical="center"/>
    </xf>
    <xf numFmtId="164" fontId="35" fillId="0" borderId="85" xfId="0" applyNumberFormat="1" applyFont="1" applyFill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75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64" fontId="12" fillId="0" borderId="78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80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16" fontId="32" fillId="0" borderId="20" xfId="0" applyNumberFormat="1" applyFont="1" applyFill="1" applyBorder="1" applyAlignment="1">
      <alignment horizontal="center" vertical="center"/>
    </xf>
    <xf numFmtId="49" fontId="32" fillId="0" borderId="28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vertical="center"/>
    </xf>
    <xf numFmtId="164" fontId="32" fillId="0" borderId="80" xfId="0" applyNumberFormat="1" applyFont="1" applyBorder="1" applyAlignment="1">
      <alignment horizontal="center" vertical="center"/>
    </xf>
    <xf numFmtId="16" fontId="35" fillId="0" borderId="8" xfId="0" applyNumberFormat="1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center"/>
    </xf>
    <xf numFmtId="3" fontId="35" fillId="0" borderId="26" xfId="0" applyNumberFormat="1" applyFont="1" applyBorder="1" applyAlignment="1">
      <alignment horizontal="center" vertical="center"/>
    </xf>
    <xf numFmtId="164" fontId="35" fillId="0" borderId="79" xfId="0" applyNumberFormat="1" applyFont="1" applyBorder="1" applyAlignment="1">
      <alignment vertical="center"/>
    </xf>
    <xf numFmtId="49" fontId="32" fillId="0" borderId="22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64" fontId="35" fillId="0" borderId="80" xfId="0" applyNumberFormat="1" applyFont="1" applyFill="1" applyBorder="1" applyAlignment="1">
      <alignment vertical="center"/>
    </xf>
    <xf numFmtId="164" fontId="35" fillId="0" borderId="79" xfId="0" applyNumberFormat="1" applyFont="1" applyFill="1" applyBorder="1" applyAlignment="1">
      <alignment vertical="center"/>
    </xf>
    <xf numFmtId="0" fontId="35" fillId="0" borderId="86" xfId="0" applyFont="1" applyFill="1" applyBorder="1" applyAlignment="1">
      <alignment horizontal="center" vertical="center"/>
    </xf>
    <xf numFmtId="164" fontId="35" fillId="0" borderId="87" xfId="0" applyNumberFormat="1" applyFont="1" applyBorder="1" applyAlignment="1">
      <alignment vertical="center"/>
    </xf>
    <xf numFmtId="14" fontId="32" fillId="0" borderId="88" xfId="0" applyNumberFormat="1" applyFont="1" applyBorder="1" applyAlignment="1">
      <alignment horizontal="center" vertical="center"/>
    </xf>
    <xf numFmtId="0" fontId="32" fillId="0" borderId="72" xfId="0" applyFont="1" applyFill="1" applyBorder="1" applyAlignment="1">
      <alignment vertical="center"/>
    </xf>
    <xf numFmtId="49" fontId="32" fillId="0" borderId="72" xfId="0" applyNumberFormat="1" applyFont="1" applyBorder="1" applyAlignment="1">
      <alignment horizontal="center" vertical="center"/>
    </xf>
    <xf numFmtId="3" fontId="32" fillId="0" borderId="72" xfId="0" applyNumberFormat="1" applyFont="1" applyBorder="1" applyAlignment="1">
      <alignment horizontal="center" vertical="center"/>
    </xf>
    <xf numFmtId="164" fontId="32" fillId="0" borderId="89" xfId="0" applyNumberFormat="1" applyFont="1" applyFill="1" applyBorder="1" applyAlignment="1">
      <alignment vertical="center"/>
    </xf>
    <xf numFmtId="164" fontId="32" fillId="0" borderId="78" xfId="0" applyNumberFormat="1" applyFont="1" applyBorder="1" applyAlignment="1">
      <alignment vertical="center"/>
    </xf>
    <xf numFmtId="49" fontId="32" fillId="0" borderId="6" xfId="0" applyNumberFormat="1" applyFont="1" applyBorder="1" applyAlignment="1">
      <alignment horizontal="center" vertical="center"/>
    </xf>
    <xf numFmtId="164" fontId="32" fillId="0" borderId="7" xfId="0" applyNumberFormat="1" applyFont="1" applyFill="1" applyBorder="1" applyAlignment="1">
      <alignment vertical="center"/>
    </xf>
    <xf numFmtId="164" fontId="32" fillId="0" borderId="79" xfId="0" applyNumberFormat="1" applyFont="1" applyBorder="1" applyAlignment="1">
      <alignment vertical="center"/>
    </xf>
    <xf numFmtId="14" fontId="35" fillId="0" borderId="8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164" fontId="35" fillId="0" borderId="76" xfId="0" applyNumberFormat="1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164" fontId="7" fillId="0" borderId="90" xfId="0" applyNumberFormat="1" applyFont="1" applyFill="1" applyBorder="1" applyAlignment="1">
      <alignment horizontal="right" vertical="center"/>
    </xf>
    <xf numFmtId="164" fontId="7" fillId="0" borderId="91" xfId="0" applyNumberFormat="1" applyFont="1" applyFill="1" applyBorder="1" applyAlignment="1">
      <alignment vertical="center"/>
    </xf>
    <xf numFmtId="16" fontId="32" fillId="0" borderId="25" xfId="0" applyNumberFormat="1" applyFont="1" applyBorder="1" applyAlignment="1">
      <alignment horizontal="center" vertical="center"/>
    </xf>
    <xf numFmtId="0" fontId="32" fillId="0" borderId="36" xfId="0" applyFont="1" applyFill="1" applyBorder="1" applyAlignment="1">
      <alignment vertical="center"/>
    </xf>
    <xf numFmtId="49" fontId="32" fillId="0" borderId="15" xfId="0" applyNumberFormat="1" applyFont="1" applyBorder="1" applyAlignment="1">
      <alignment horizontal="center" vertical="center"/>
    </xf>
    <xf numFmtId="164" fontId="32" fillId="0" borderId="92" xfId="0" applyNumberFormat="1" applyFont="1" applyFill="1" applyBorder="1" applyAlignment="1">
      <alignment horizontal="right" vertical="center"/>
    </xf>
    <xf numFmtId="164" fontId="32" fillId="0" borderId="93" xfId="0" applyNumberFormat="1" applyFont="1" applyFill="1" applyBorder="1" applyAlignment="1">
      <alignment vertical="center"/>
    </xf>
    <xf numFmtId="16" fontId="35" fillId="0" borderId="25" xfId="0" applyNumberFormat="1" applyFont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right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right" vertical="center"/>
    </xf>
    <xf numFmtId="164" fontId="35" fillId="0" borderId="92" xfId="0" applyNumberFormat="1" applyFont="1" applyFill="1" applyBorder="1" applyAlignment="1">
      <alignment horizontal="right" vertical="center"/>
    </xf>
    <xf numFmtId="164" fontId="35" fillId="0" borderId="93" xfId="0" applyNumberFormat="1" applyFont="1" applyFill="1" applyBorder="1" applyAlignment="1">
      <alignment vertical="center"/>
    </xf>
    <xf numFmtId="16" fontId="7" fillId="0" borderId="31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0" fontId="7" fillId="0" borderId="91" xfId="0" applyFont="1" applyBorder="1" applyAlignment="1">
      <alignment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right" vertical="center"/>
    </xf>
    <xf numFmtId="16" fontId="32" fillId="0" borderId="13" xfId="0" applyNumberFormat="1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right" vertical="center"/>
    </xf>
    <xf numFmtId="49" fontId="32" fillId="0" borderId="6" xfId="0" applyNumberFormat="1" applyFont="1" applyBorder="1" applyAlignment="1">
      <alignment horizontal="right" vertical="center"/>
    </xf>
    <xf numFmtId="49" fontId="35" fillId="0" borderId="11" xfId="0" applyNumberFormat="1" applyFont="1" applyFill="1" applyBorder="1" applyAlignment="1">
      <alignment horizontal="right" vertical="center"/>
    </xf>
    <xf numFmtId="49" fontId="35" fillId="0" borderId="10" xfId="0" applyNumberFormat="1" applyFont="1" applyBorder="1" applyAlignment="1">
      <alignment horizontal="right" vertical="center"/>
    </xf>
    <xf numFmtId="0" fontId="35" fillId="0" borderId="13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49" fontId="35" fillId="0" borderId="6" xfId="0" applyNumberFormat="1" applyFont="1" applyBorder="1" applyAlignment="1">
      <alignment horizontal="right" vertical="center"/>
    </xf>
    <xf numFmtId="0" fontId="35" fillId="0" borderId="20" xfId="0" applyFont="1" applyFill="1" applyBorder="1" applyAlignment="1">
      <alignment vertical="center"/>
    </xf>
    <xf numFmtId="49" fontId="35" fillId="0" borderId="26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vertical="center"/>
    </xf>
    <xf numFmtId="0" fontId="35" fillId="0" borderId="8" xfId="0" applyFont="1" applyFill="1" applyBorder="1" applyAlignment="1">
      <alignment horizontal="center" vertical="center"/>
    </xf>
    <xf numFmtId="164" fontId="32" fillId="0" borderId="93" xfId="0" applyNumberFormat="1" applyFont="1" applyBorder="1" applyAlignment="1">
      <alignment vertical="center"/>
    </xf>
    <xf numFmtId="49" fontId="35" fillId="2" borderId="21" xfId="0" applyNumberFormat="1" applyFont="1" applyFill="1" applyBorder="1" applyAlignment="1">
      <alignment horizontal="center" vertical="center"/>
    </xf>
    <xf numFmtId="49" fontId="35" fillId="2" borderId="30" xfId="0" applyNumberFormat="1" applyFont="1" applyFill="1" applyBorder="1" applyAlignment="1">
      <alignment horizontal="center" vertical="center"/>
    </xf>
    <xf numFmtId="49" fontId="35" fillId="2" borderId="26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0" fontId="35" fillId="0" borderId="78" xfId="0" applyFont="1" applyFill="1" applyBorder="1" applyAlignment="1">
      <alignment vertical="center"/>
    </xf>
    <xf numFmtId="49" fontId="32" fillId="0" borderId="82" xfId="0" applyNumberFormat="1" applyFont="1" applyBorder="1" applyAlignment="1">
      <alignment horizontal="center" vertical="center"/>
    </xf>
    <xf numFmtId="49" fontId="32" fillId="0" borderId="74" xfId="0" applyNumberFormat="1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164" fontId="32" fillId="0" borderId="85" xfId="0" applyNumberFormat="1" applyFont="1" applyFill="1" applyBorder="1" applyAlignment="1">
      <alignment vertical="center"/>
    </xf>
    <xf numFmtId="0" fontId="32" fillId="0" borderId="94" xfId="0" applyFont="1" applyFill="1" applyBorder="1" applyAlignment="1">
      <alignment vertical="center"/>
    </xf>
    <xf numFmtId="164" fontId="7" fillId="0" borderId="78" xfId="0" applyNumberFormat="1" applyFont="1" applyBorder="1" applyAlignment="1">
      <alignment vertical="center"/>
    </xf>
    <xf numFmtId="16" fontId="7" fillId="0" borderId="13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164" fontId="27" fillId="0" borderId="78" xfId="0" applyNumberFormat="1" applyFont="1" applyBorder="1" applyAlignment="1">
      <alignment vertical="center"/>
    </xf>
    <xf numFmtId="16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64" fontId="7" fillId="0" borderId="17" xfId="0" applyNumberFormat="1" applyFont="1" applyFill="1" applyBorder="1" applyAlignment="1">
      <alignment vertical="center"/>
    </xf>
    <xf numFmtId="164" fontId="27" fillId="0" borderId="79" xfId="0" applyNumberFormat="1" applyFont="1" applyBorder="1" applyAlignment="1">
      <alignment vertical="center"/>
    </xf>
    <xf numFmtId="16" fontId="32" fillId="0" borderId="8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7" xfId="0" applyFont="1" applyFill="1" applyBorder="1" applyAlignment="1">
      <alignment vertical="center"/>
    </xf>
    <xf numFmtId="49" fontId="35" fillId="0" borderId="38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6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right" vertical="center"/>
    </xf>
    <xf numFmtId="0" fontId="32" fillId="0" borderId="28" xfId="0" applyFont="1" applyBorder="1" applyAlignment="1">
      <alignment horizontal="center" vertical="center"/>
    </xf>
    <xf numFmtId="164" fontId="7" fillId="0" borderId="79" xfId="0" applyNumberFormat="1" applyFont="1" applyBorder="1" applyAlignment="1">
      <alignment vertical="center"/>
    </xf>
    <xf numFmtId="49" fontId="35" fillId="0" borderId="20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vertical="center"/>
    </xf>
    <xf numFmtId="164" fontId="41" fillId="0" borderId="7" xfId="0" applyNumberFormat="1" applyFont="1" applyFill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/>
    </xf>
    <xf numFmtId="49" fontId="32" fillId="0" borderId="50" xfId="0" applyNumberFormat="1" applyFont="1" applyBorder="1" applyAlignment="1">
      <alignment horizontal="center" vertical="center"/>
    </xf>
    <xf numFmtId="49" fontId="35" fillId="0" borderId="30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164" fontId="32" fillId="0" borderId="78" xfId="0" applyNumberFormat="1" applyFont="1" applyFill="1" applyBorder="1" applyAlignment="1">
      <alignment vertical="center"/>
    </xf>
    <xf numFmtId="49" fontId="35" fillId="0" borderId="29" xfId="0" applyNumberFormat="1" applyFont="1" applyBorder="1" applyAlignment="1">
      <alignment horizontal="center" vertical="center"/>
    </xf>
    <xf numFmtId="0" fontId="35" fillId="0" borderId="38" xfId="0" applyFont="1" applyFill="1" applyBorder="1" applyAlignment="1">
      <alignment vertical="center"/>
    </xf>
    <xf numFmtId="164" fontId="35" fillId="0" borderId="76" xfId="0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64" fontId="7" fillId="0" borderId="91" xfId="0" applyNumberFormat="1" applyFont="1" applyBorder="1" applyAlignment="1">
      <alignment vertical="center"/>
    </xf>
    <xf numFmtId="164" fontId="32" fillId="0" borderId="12" xfId="0" applyNumberFormat="1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49" fontId="35" fillId="0" borderId="3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164" fontId="35" fillId="0" borderId="92" xfId="0" applyNumberFormat="1" applyFont="1" applyBorder="1" applyAlignment="1">
      <alignment vertical="center"/>
    </xf>
    <xf numFmtId="164" fontId="35" fillId="0" borderId="93" xfId="0" applyNumberFormat="1" applyFont="1" applyBorder="1" applyAlignment="1">
      <alignment vertical="center"/>
    </xf>
    <xf numFmtId="164" fontId="32" fillId="0" borderId="7" xfId="0" applyNumberFormat="1" applyFont="1" applyBorder="1" applyAlignment="1">
      <alignment vertical="center"/>
    </xf>
    <xf numFmtId="164" fontId="35" fillId="0" borderId="12" xfId="0" applyNumberFormat="1" applyFont="1" applyBorder="1" applyAlignment="1">
      <alignment vertical="center"/>
    </xf>
    <xf numFmtId="164" fontId="35" fillId="0" borderId="78" xfId="0" applyNumberFormat="1" applyFont="1" applyBorder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64" fontId="32" fillId="0" borderId="92" xfId="0" applyNumberFormat="1" applyFont="1" applyFill="1" applyBorder="1" applyAlignment="1">
      <alignment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4" fontId="15" fillId="0" borderId="80" xfId="0" applyNumberFormat="1" applyFont="1" applyBorder="1" applyAlignment="1">
      <alignment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164" fontId="15" fillId="0" borderId="78" xfId="0" applyNumberFormat="1" applyFont="1" applyBorder="1" applyAlignment="1">
      <alignment vertical="center"/>
    </xf>
    <xf numFmtId="164" fontId="15" fillId="0" borderId="79" xfId="0" applyNumberFormat="1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64" fontId="7" fillId="0" borderId="90" xfId="0" applyNumberFormat="1" applyFont="1" applyBorder="1" applyAlignment="1">
      <alignment vertical="center"/>
    </xf>
    <xf numFmtId="49" fontId="32" fillId="2" borderId="6" xfId="0" applyNumberFormat="1" applyFont="1" applyFill="1" applyBorder="1" applyAlignment="1">
      <alignment vertical="center"/>
    </xf>
    <xf numFmtId="164" fontId="32" fillId="0" borderId="17" xfId="0" applyNumberFormat="1" applyFont="1" applyBorder="1" applyAlignment="1">
      <alignment vertical="center"/>
    </xf>
    <xf numFmtId="49" fontId="35" fillId="2" borderId="11" xfId="0" applyNumberFormat="1" applyFont="1" applyFill="1" applyBorder="1" applyAlignment="1">
      <alignment vertical="center"/>
    </xf>
    <xf numFmtId="14" fontId="35" fillId="2" borderId="20" xfId="0" applyNumberFormat="1" applyFont="1" applyFill="1" applyBorder="1" applyAlignment="1">
      <alignment horizontal="center" vertical="center"/>
    </xf>
    <xf numFmtId="49" fontId="35" fillId="2" borderId="26" xfId="0" applyNumberFormat="1" applyFont="1" applyFill="1" applyBorder="1" applyAlignment="1">
      <alignment vertical="center"/>
    </xf>
    <xf numFmtId="164" fontId="35" fillId="0" borderId="17" xfId="0" applyNumberFormat="1" applyFont="1" applyBorder="1" applyAlignment="1">
      <alignment vertical="center"/>
    </xf>
    <xf numFmtId="14" fontId="35" fillId="2" borderId="8" xfId="0" applyNumberFormat="1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164" fontId="15" fillId="0" borderId="92" xfId="0" applyNumberFormat="1" applyFont="1" applyBorder="1" applyAlignment="1">
      <alignment vertical="center"/>
    </xf>
    <xf numFmtId="164" fontId="15" fillId="0" borderId="93" xfId="0" applyNumberFormat="1" applyFont="1" applyFill="1" applyBorder="1" applyAlignment="1">
      <alignment horizontal="right" vertical="center"/>
    </xf>
    <xf numFmtId="164" fontId="37" fillId="0" borderId="92" xfId="0" applyNumberFormat="1" applyFont="1" applyBorder="1" applyAlignment="1">
      <alignment vertical="center"/>
    </xf>
    <xf numFmtId="164" fontId="37" fillId="0" borderId="93" xfId="0" applyNumberFormat="1" applyFont="1" applyBorder="1" applyAlignment="1">
      <alignment vertical="center"/>
    </xf>
    <xf numFmtId="0" fontId="37" fillId="2" borderId="38" xfId="0" applyFont="1" applyFill="1" applyBorder="1" applyAlignment="1">
      <alignment vertical="center"/>
    </xf>
    <xf numFmtId="49" fontId="37" fillId="2" borderId="38" xfId="0" applyNumberFormat="1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164" fontId="37" fillId="0" borderId="48" xfId="0" applyNumberFormat="1" applyFont="1" applyBorder="1" applyAlignment="1">
      <alignment vertical="center"/>
    </xf>
    <xf numFmtId="164" fontId="37" fillId="0" borderId="76" xfId="0" applyNumberFormat="1" applyFont="1" applyBorder="1" applyAlignment="1">
      <alignment vertical="center"/>
    </xf>
    <xf numFmtId="164" fontId="32" fillId="0" borderId="92" xfId="0" applyNumberFormat="1" applyFont="1" applyBorder="1" applyAlignment="1">
      <alignment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vertical="center"/>
    </xf>
    <xf numFmtId="49" fontId="37" fillId="2" borderId="10" xfId="0" applyNumberFormat="1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7" fillId="0" borderId="80" xfId="0" applyNumberFormat="1" applyFont="1" applyBorder="1" applyAlignment="1">
      <alignment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" fontId="39" fillId="0" borderId="25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vertical="center"/>
    </xf>
    <xf numFmtId="164" fontId="39" fillId="0" borderId="80" xfId="0" applyNumberFormat="1" applyFont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31" fillId="0" borderId="17" xfId="0" applyFont="1" applyFill="1" applyBorder="1" applyAlignment="1">
      <alignment vertical="center"/>
    </xf>
    <xf numFmtId="14" fontId="35" fillId="0" borderId="20" xfId="0" applyNumberFormat="1" applyFont="1" applyBorder="1" applyAlignment="1">
      <alignment horizontal="center" vertical="center"/>
    </xf>
    <xf numFmtId="14" fontId="39" fillId="0" borderId="8" xfId="0" applyNumberFormat="1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vertical="center"/>
    </xf>
    <xf numFmtId="14" fontId="39" fillId="0" borderId="13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vertical="center"/>
    </xf>
    <xf numFmtId="0" fontId="39" fillId="0" borderId="2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Fill="1" applyBorder="1" applyAlignment="1">
      <alignment vertical="center"/>
    </xf>
    <xf numFmtId="164" fontId="39" fillId="0" borderId="79" xfId="0" applyNumberFormat="1" applyFont="1" applyBorder="1" applyAlignment="1">
      <alignment vertical="center"/>
    </xf>
    <xf numFmtId="14" fontId="37" fillId="0" borderId="8" xfId="0" applyNumberFormat="1" applyFont="1" applyBorder="1" applyAlignment="1">
      <alignment horizontal="center" vertical="center"/>
    </xf>
    <xf numFmtId="0" fontId="37" fillId="0" borderId="6" xfId="0" applyFont="1" applyFill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7" xfId="0" applyNumberFormat="1" applyFont="1" applyFill="1" applyBorder="1" applyAlignment="1">
      <alignment vertical="center"/>
    </xf>
    <xf numFmtId="164" fontId="37" fillId="0" borderId="78" xfId="0" applyNumberFormat="1" applyFont="1" applyBorder="1" applyAlignment="1">
      <alignment vertical="center"/>
    </xf>
    <xf numFmtId="14" fontId="39" fillId="0" borderId="25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4" fontId="39" fillId="0" borderId="92" xfId="0" applyNumberFormat="1" applyFont="1" applyFill="1" applyBorder="1" applyAlignment="1">
      <alignment vertical="center"/>
    </xf>
    <xf numFmtId="164" fontId="39" fillId="0" borderId="93" xfId="0" applyNumberFormat="1" applyFont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2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64" fontId="37" fillId="0" borderId="94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90" xfId="0" applyNumberFormat="1" applyFont="1" applyFill="1" applyBorder="1" applyAlignment="1">
      <alignment vertical="center"/>
    </xf>
    <xf numFmtId="49" fontId="32" fillId="0" borderId="25" xfId="0" applyNumberFormat="1" applyFont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49" fontId="37" fillId="0" borderId="11" xfId="0" applyNumberFormat="1" applyFont="1" applyBorder="1" applyAlignment="1">
      <alignment horizontal="center" vertical="center"/>
    </xf>
    <xf numFmtId="164" fontId="37" fillId="0" borderId="12" xfId="0" applyNumberFormat="1" applyFont="1" applyFill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49" fontId="37" fillId="0" borderId="36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37" fillId="0" borderId="85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93" xfId="0" applyNumberFormat="1" applyFont="1" applyBorder="1" applyAlignment="1">
      <alignment vertical="center"/>
    </xf>
    <xf numFmtId="49" fontId="35" fillId="0" borderId="46" xfId="0" applyNumberFormat="1" applyFont="1" applyBorder="1" applyAlignment="1">
      <alignment horizontal="center" vertical="center"/>
    </xf>
    <xf numFmtId="164" fontId="35" fillId="0" borderId="95" xfId="0" applyNumberFormat="1" applyFont="1" applyFill="1" applyBorder="1" applyAlignment="1">
      <alignment vertical="center"/>
    </xf>
    <xf numFmtId="0" fontId="34" fillId="0" borderId="96" xfId="0" applyFont="1" applyBorder="1" applyAlignment="1">
      <alignment horizontal="center" vertical="center"/>
    </xf>
    <xf numFmtId="0" fontId="32" fillId="0" borderId="45" xfId="0" applyFont="1" applyFill="1" applyBorder="1" applyAlignment="1">
      <alignment vertical="center"/>
    </xf>
    <xf numFmtId="0" fontId="32" fillId="0" borderId="45" xfId="0" applyFont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/>
    </xf>
    <xf numFmtId="164" fontId="32" fillId="0" borderId="53" xfId="0" applyNumberFormat="1" applyFont="1" applyBorder="1" applyAlignment="1">
      <alignment vertical="center"/>
    </xf>
    <xf numFmtId="164" fontId="32" fillId="0" borderId="52" xfId="0" applyNumberFormat="1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49" fontId="26" fillId="0" borderId="97" xfId="0" applyNumberFormat="1" applyFont="1" applyFill="1" applyBorder="1" applyAlignment="1">
      <alignment horizontal="right" vertical="center"/>
    </xf>
    <xf numFmtId="0" fontId="39" fillId="0" borderId="5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75" xfId="0" applyBorder="1" applyAlignment="1">
      <alignment/>
    </xf>
    <xf numFmtId="0" fontId="0" fillId="0" borderId="78" xfId="0" applyBorder="1" applyAlignment="1">
      <alignment/>
    </xf>
    <xf numFmtId="0" fontId="0" fillId="0" borderId="29" xfId="0" applyBorder="1" applyAlignment="1">
      <alignment/>
    </xf>
    <xf numFmtId="0" fontId="0" fillId="0" borderId="51" xfId="0" applyBorder="1" applyAlignment="1">
      <alignment/>
    </xf>
    <xf numFmtId="0" fontId="0" fillId="0" borderId="76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32" fillId="0" borderId="0" xfId="0" applyFont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0" fillId="0" borderId="9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32" fillId="0" borderId="5" xfId="0" applyFont="1" applyBorder="1" applyAlignment="1">
      <alignment vertical="center"/>
    </xf>
    <xf numFmtId="0" fontId="32" fillId="0" borderId="84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38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8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/>
    </xf>
    <xf numFmtId="0" fontId="1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4" fillId="0" borderId="2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0" xfId="0" applyFont="1" applyBorder="1" applyAlignment="1">
      <alignment/>
    </xf>
    <xf numFmtId="0" fontId="37" fillId="2" borderId="16" xfId="0" applyFont="1" applyFill="1" applyBorder="1" applyAlignment="1">
      <alignment vertical="center"/>
    </xf>
    <xf numFmtId="0" fontId="1" fillId="0" borderId="21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5" fillId="0" borderId="101" xfId="0" applyFont="1" applyFill="1" applyBorder="1" applyAlignment="1">
      <alignment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35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" fontId="32" fillId="0" borderId="8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" fontId="35" fillId="0" borderId="50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3" fontId="35" fillId="0" borderId="6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6" fontId="37" fillId="0" borderId="1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vertical="center"/>
    </xf>
    <xf numFmtId="16" fontId="35" fillId="0" borderId="102" xfId="0" applyNumberFormat="1" applyFont="1" applyFill="1" applyBorder="1" applyAlignment="1">
      <alignment horizontal="center" vertical="center"/>
    </xf>
    <xf numFmtId="181" fontId="35" fillId="0" borderId="12" xfId="0" applyNumberFormat="1" applyFont="1" applyFill="1" applyBorder="1" applyAlignment="1">
      <alignment horizontal="right" vertical="center"/>
    </xf>
    <xf numFmtId="16" fontId="35" fillId="0" borderId="8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6" fontId="37" fillId="0" borderId="49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164" fontId="12" fillId="0" borderId="7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49" fontId="12" fillId="0" borderId="3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32" fillId="0" borderId="28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center" vertical="center"/>
    </xf>
    <xf numFmtId="164" fontId="35" fillId="0" borderId="92" xfId="0" applyNumberFormat="1" applyFont="1" applyFill="1" applyBorder="1" applyAlignment="1">
      <alignment vertical="center"/>
    </xf>
    <xf numFmtId="14" fontId="32" fillId="0" borderId="13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vertical="center"/>
    </xf>
    <xf numFmtId="14" fontId="35" fillId="0" borderId="102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/>
    </xf>
    <xf numFmtId="49" fontId="12" fillId="0" borderId="38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vertical="center"/>
    </xf>
    <xf numFmtId="49" fontId="12" fillId="0" borderId="4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35" fillId="0" borderId="46" xfId="0" applyFont="1" applyFill="1" applyBorder="1" applyAlignment="1">
      <alignment horizontal="center" vertical="center"/>
    </xf>
    <xf numFmtId="49" fontId="35" fillId="0" borderId="38" xfId="0" applyNumberFormat="1" applyFont="1" applyFill="1" applyBorder="1" applyAlignment="1">
      <alignment horizontal="center" vertical="center"/>
    </xf>
    <xf numFmtId="164" fontId="35" fillId="0" borderId="48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horizontal="center" vertical="center"/>
    </xf>
    <xf numFmtId="49" fontId="35" fillId="0" borderId="47" xfId="0" applyNumberFormat="1" applyFont="1" applyFill="1" applyBorder="1" applyAlignment="1">
      <alignment horizontal="center" vertical="center"/>
    </xf>
    <xf numFmtId="3" fontId="35" fillId="0" borderId="47" xfId="0" applyNumberFormat="1" applyFont="1" applyFill="1" applyBorder="1" applyAlignment="1">
      <alignment horizontal="center" vertical="center"/>
    </xf>
    <xf numFmtId="164" fontId="35" fillId="0" borderId="7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right" vertical="center"/>
    </xf>
    <xf numFmtId="16" fontId="32" fillId="0" borderId="25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49" fontId="35" fillId="0" borderId="74" xfId="0" applyNumberFormat="1" applyFont="1" applyFill="1" applyBorder="1" applyAlignment="1">
      <alignment horizontal="right" vertical="center"/>
    </xf>
    <xf numFmtId="49" fontId="35" fillId="0" borderId="84" xfId="0" applyNumberFormat="1" applyFont="1" applyFill="1" applyBorder="1" applyAlignment="1">
      <alignment horizontal="center" vertical="center"/>
    </xf>
    <xf numFmtId="49" fontId="35" fillId="0" borderId="74" xfId="0" applyNumberFormat="1" applyFont="1" applyFill="1" applyBorder="1" applyAlignment="1">
      <alignment horizontal="center" vertical="center"/>
    </xf>
    <xf numFmtId="16" fontId="7" fillId="0" borderId="24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right" vertical="center"/>
    </xf>
    <xf numFmtId="49" fontId="32" fillId="0" borderId="8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49" fontId="35" fillId="0" borderId="10" xfId="0" applyNumberFormat="1" applyFont="1" applyFill="1" applyBorder="1" applyAlignment="1">
      <alignment horizontal="right" vertical="center"/>
    </xf>
    <xf numFmtId="49" fontId="12" fillId="0" borderId="9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49" fontId="32" fillId="0" borderId="21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12" fillId="0" borderId="30" xfId="0" applyNumberFormat="1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79" xfId="0" applyFont="1" applyFill="1" applyBorder="1" applyAlignment="1">
      <alignment vertical="center"/>
    </xf>
    <xf numFmtId="49" fontId="35" fillId="0" borderId="8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49" fontId="33" fillId="0" borderId="46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49" fontId="33" fillId="0" borderId="49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64" fontId="26" fillId="0" borderId="75" xfId="0" applyNumberFormat="1" applyFont="1" applyFill="1" applyBorder="1" applyAlignment="1">
      <alignment horizontal="right" vertical="center"/>
    </xf>
    <xf numFmtId="49" fontId="33" fillId="0" borderId="29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vertical="center"/>
    </xf>
    <xf numFmtId="16" fontId="7" fillId="0" borderId="3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" fontId="7" fillId="0" borderId="2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49" fontId="28" fillId="0" borderId="38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vertical="center"/>
    </xf>
    <xf numFmtId="49" fontId="28" fillId="0" borderId="47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vertical="center"/>
    </xf>
    <xf numFmtId="0" fontId="28" fillId="0" borderId="103" xfId="0" applyFont="1" applyFill="1" applyBorder="1" applyAlignment="1">
      <alignment vertical="center"/>
    </xf>
    <xf numFmtId="164" fontId="26" fillId="0" borderId="77" xfId="0" applyNumberFormat="1" applyFont="1" applyFill="1" applyBorder="1" applyAlignment="1">
      <alignment horizontal="right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vertical="center"/>
    </xf>
    <xf numFmtId="49" fontId="31" fillId="0" borderId="8" xfId="0" applyNumberFormat="1" applyFont="1" applyFill="1" applyBorder="1" applyAlignment="1">
      <alignment horizontal="center" vertical="center"/>
    </xf>
    <xf numFmtId="164" fontId="28" fillId="0" borderId="78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vertical="center"/>
    </xf>
    <xf numFmtId="49" fontId="35" fillId="0" borderId="102" xfId="0" applyNumberFormat="1" applyFont="1" applyFill="1" applyBorder="1" applyAlignment="1">
      <alignment horizontal="center" vertical="center"/>
    </xf>
    <xf numFmtId="49" fontId="35" fillId="0" borderId="5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164" fontId="15" fillId="0" borderId="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35" fillId="0" borderId="18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36" fillId="0" borderId="7" xfId="0" applyNumberFormat="1" applyFont="1" applyFill="1" applyBorder="1" applyAlignment="1">
      <alignment vertical="center"/>
    </xf>
    <xf numFmtId="164" fontId="12" fillId="0" borderId="76" xfId="0" applyNumberFormat="1" applyFont="1" applyFill="1" applyBorder="1" applyAlignment="1">
      <alignment vertical="center"/>
    </xf>
    <xf numFmtId="0" fontId="26" fillId="0" borderId="70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49" fontId="12" fillId="0" borderId="55" xfId="0" applyNumberFormat="1" applyFont="1" applyFill="1" applyBorder="1" applyAlignment="1">
      <alignment horizontal="center" vertical="center"/>
    </xf>
    <xf numFmtId="164" fontId="26" fillId="0" borderId="77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164" fontId="12" fillId="0" borderId="79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center"/>
    </xf>
    <xf numFmtId="49" fontId="37" fillId="0" borderId="18" xfId="0" applyNumberFormat="1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164" fontId="12" fillId="0" borderId="92" xfId="0" applyNumberFormat="1" applyFont="1" applyFill="1" applyBorder="1" applyAlignment="1">
      <alignment vertical="center"/>
    </xf>
    <xf numFmtId="49" fontId="28" fillId="0" borderId="15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49" fontId="12" fillId="0" borderId="74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64" fontId="26" fillId="0" borderId="90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64" fontId="7" fillId="0" borderId="9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vertical="center"/>
    </xf>
    <xf numFmtId="16" fontId="39" fillId="0" borderId="8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175" fontId="35" fillId="0" borderId="8" xfId="0" applyNumberFormat="1" applyFont="1" applyFill="1" applyBorder="1" applyAlignment="1">
      <alignment horizontal="center" vertical="center"/>
    </xf>
    <xf numFmtId="175" fontId="31" fillId="0" borderId="20" xfId="0" applyNumberFormat="1" applyFont="1" applyFill="1" applyBorder="1" applyAlignment="1">
      <alignment horizontal="center" vertical="center"/>
    </xf>
    <xf numFmtId="14" fontId="39" fillId="0" borderId="8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3" fillId="0" borderId="25" xfId="0" applyNumberFormat="1" applyFont="1" applyFill="1" applyBorder="1" applyAlignment="1">
      <alignment horizontal="center" vertical="center"/>
    </xf>
    <xf numFmtId="164" fontId="37" fillId="0" borderId="92" xfId="0" applyNumberFormat="1" applyFont="1" applyFill="1" applyBorder="1" applyAlignment="1">
      <alignment vertical="center"/>
    </xf>
    <xf numFmtId="14" fontId="39" fillId="0" borderId="25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14" fontId="33" fillId="0" borderId="82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4" fontId="33" fillId="0" borderId="29" xfId="0" applyNumberFormat="1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49" fontId="35" fillId="0" borderId="46" xfId="0" applyNumberFormat="1" applyFont="1" applyFill="1" applyBorder="1" applyAlignment="1">
      <alignment horizontal="center" vertical="center"/>
    </xf>
    <xf numFmtId="49" fontId="35" fillId="0" borderId="105" xfId="0" applyNumberFormat="1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vertical="center"/>
    </xf>
    <xf numFmtId="49" fontId="12" fillId="0" borderId="101" xfId="0" applyNumberFormat="1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vertical="center"/>
    </xf>
    <xf numFmtId="0" fontId="12" fillId="0" borderId="10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164" fontId="28" fillId="0" borderId="48" xfId="0" applyNumberFormat="1" applyFont="1" applyFill="1" applyBorder="1" applyAlignment="1">
      <alignment vertical="center"/>
    </xf>
    <xf numFmtId="49" fontId="35" fillId="0" borderId="51" xfId="0" applyNumberFormat="1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/>
    </xf>
    <xf numFmtId="164" fontId="35" fillId="0" borderId="70" xfId="0" applyNumberFormat="1" applyFont="1" applyFill="1" applyBorder="1" applyAlignment="1">
      <alignment horizontal="right" vertical="center"/>
    </xf>
    <xf numFmtId="49" fontId="37" fillId="0" borderId="47" xfId="0" applyNumberFormat="1" applyFont="1" applyFill="1" applyBorder="1" applyAlignment="1">
      <alignment horizontal="left" vertical="center"/>
    </xf>
    <xf numFmtId="0" fontId="35" fillId="0" borderId="74" xfId="0" applyFont="1" applyFill="1" applyBorder="1" applyAlignment="1">
      <alignment horizontal="center" vertical="center"/>
    </xf>
    <xf numFmtId="3" fontId="35" fillId="0" borderId="71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0" fontId="11" fillId="0" borderId="0" xfId="19" applyFont="1" applyAlignment="1">
      <alignment horizontal="right"/>
      <protection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30" fillId="0" borderId="26" xfId="0" applyFont="1" applyFill="1" applyBorder="1" applyAlignment="1">
      <alignment horizontal="center" vertical="center"/>
    </xf>
    <xf numFmtId="0" fontId="1" fillId="0" borderId="0" xfId="20" applyFont="1" applyAlignment="1">
      <alignment vertical="center"/>
      <protection/>
    </xf>
    <xf numFmtId="0" fontId="35" fillId="0" borderId="18" xfId="0" applyFont="1" applyFill="1" applyBorder="1" applyAlignment="1">
      <alignment vertical="justify" wrapText="1"/>
    </xf>
    <xf numFmtId="0" fontId="35" fillId="0" borderId="26" xfId="0" applyFont="1" applyFill="1" applyBorder="1" applyAlignment="1">
      <alignment vertical="justify"/>
    </xf>
    <xf numFmtId="0" fontId="35" fillId="0" borderId="10" xfId="0" applyFont="1" applyFill="1" applyBorder="1" applyAlignment="1">
      <alignment vertical="justify"/>
    </xf>
    <xf numFmtId="0" fontId="35" fillId="0" borderId="18" xfId="0" applyFont="1" applyFill="1" applyBorder="1" applyAlignment="1">
      <alignment vertical="justify"/>
    </xf>
    <xf numFmtId="0" fontId="32" fillId="0" borderId="10" xfId="0" applyFont="1" applyFill="1" applyBorder="1" applyAlignment="1">
      <alignment vertical="justify"/>
    </xf>
    <xf numFmtId="0" fontId="32" fillId="0" borderId="18" xfId="0" applyFont="1" applyFill="1" applyBorder="1" applyAlignment="1">
      <alignment vertical="justify" wrapText="1"/>
    </xf>
    <xf numFmtId="0" fontId="15" fillId="0" borderId="10" xfId="0" applyFont="1" applyFill="1" applyBorder="1" applyAlignment="1">
      <alignment vertical="justify"/>
    </xf>
    <xf numFmtId="0" fontId="35" fillId="0" borderId="38" xfId="0" applyFont="1" applyFill="1" applyBorder="1" applyAlignment="1">
      <alignment vertical="justify"/>
    </xf>
    <xf numFmtId="16" fontId="35" fillId="0" borderId="108" xfId="0" applyNumberFormat="1" applyFont="1" applyFill="1" applyBorder="1" applyAlignment="1">
      <alignment horizontal="center" vertical="center"/>
    </xf>
    <xf numFmtId="16" fontId="15" fillId="0" borderId="20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35" fillId="0" borderId="108" xfId="0" applyFont="1" applyFill="1" applyBorder="1" applyAlignment="1">
      <alignment horizontal="center" vertical="center"/>
    </xf>
    <xf numFmtId="49" fontId="37" fillId="0" borderId="8" xfId="0" applyNumberFormat="1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vertical="center"/>
    </xf>
    <xf numFmtId="164" fontId="37" fillId="0" borderId="48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" fontId="35" fillId="0" borderId="13" xfId="0" applyNumberFormat="1" applyFont="1" applyFill="1" applyBorder="1" applyAlignment="1">
      <alignment horizontal="center" vertical="center"/>
    </xf>
    <xf numFmtId="16" fontId="33" fillId="0" borderId="20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49" fontId="7" fillId="0" borderId="104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97" xfId="0" applyFont="1" applyFill="1" applyBorder="1" applyAlignment="1">
      <alignment vertical="center"/>
    </xf>
    <xf numFmtId="0" fontId="26" fillId="0" borderId="51" xfId="0" applyFont="1" applyFill="1" applyBorder="1" applyAlignment="1">
      <alignment vertical="center"/>
    </xf>
    <xf numFmtId="0" fontId="37" fillId="0" borderId="74" xfId="0" applyFont="1" applyFill="1" applyBorder="1" applyAlignment="1">
      <alignment vertical="center"/>
    </xf>
    <xf numFmtId="0" fontId="12" fillId="2" borderId="97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12" fillId="2" borderId="103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vertical="center"/>
    </xf>
    <xf numFmtId="0" fontId="12" fillId="0" borderId="103" xfId="0" applyFont="1" applyFill="1" applyBorder="1" applyAlignment="1">
      <alignment horizontal="center" vertical="center"/>
    </xf>
    <xf numFmtId="49" fontId="12" fillId="0" borderId="97" xfId="0" applyNumberFormat="1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49" fontId="28" fillId="0" borderId="10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6" fontId="35" fillId="0" borderId="109" xfId="0" applyNumberFormat="1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vertical="center" wrapText="1"/>
    </xf>
    <xf numFmtId="0" fontId="28" fillId="0" borderId="85" xfId="0" applyFont="1" applyFill="1" applyBorder="1" applyAlignment="1">
      <alignment vertical="center"/>
    </xf>
    <xf numFmtId="16" fontId="35" fillId="0" borderId="49" xfId="0" applyNumberFormat="1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vertical="center" wrapText="1"/>
    </xf>
    <xf numFmtId="0" fontId="28" fillId="0" borderId="70" xfId="0" applyFont="1" applyFill="1" applyBorder="1" applyAlignment="1">
      <alignment vertical="center"/>
    </xf>
    <xf numFmtId="164" fontId="28" fillId="0" borderId="70" xfId="0" applyNumberFormat="1" applyFont="1" applyFill="1" applyBorder="1" applyAlignment="1">
      <alignment vertical="center"/>
    </xf>
    <xf numFmtId="0" fontId="0" fillId="0" borderId="85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20" applyFont="1" applyAlignment="1">
      <alignment horizontal="center"/>
      <protection/>
    </xf>
    <xf numFmtId="0" fontId="30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12">
    <cellStyle name="Normal" xfId="0"/>
    <cellStyle name="Hyperlink" xfId="15"/>
    <cellStyle name="Currency" xfId="16"/>
    <cellStyle name="Currency [0]" xfId="17"/>
    <cellStyle name="Обычный_№1 Доходы-2014" xfId="18"/>
    <cellStyle name="Обычный_№2 Доходы-2015-2016" xfId="19"/>
    <cellStyle name="Обычный_№3 Расходы-2014" xfId="20"/>
    <cellStyle name="Обычный_№4 Расходы-2015-2016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zoomScale="150" zoomScaleNormal="150" workbookViewId="0" topLeftCell="A49">
      <selection activeCell="C61" sqref="C61"/>
    </sheetView>
  </sheetViews>
  <sheetFormatPr defaultColWidth="9.00390625" defaultRowHeight="12.75"/>
  <cols>
    <col min="1" max="1" width="4.375" style="4" customWidth="1"/>
    <col min="2" max="2" width="66.00390625" style="0" customWidth="1"/>
    <col min="3" max="3" width="20.25390625" style="19" customWidth="1"/>
    <col min="4" max="4" width="9.125" style="10" hidden="1" customWidth="1"/>
    <col min="5" max="5" width="9.25390625" style="11" customWidth="1"/>
  </cols>
  <sheetData>
    <row r="2" spans="1:5" ht="12.75">
      <c r="A2" s="1448"/>
      <c r="B2" s="1449"/>
      <c r="C2" s="1449"/>
      <c r="D2" s="1449"/>
      <c r="E2" s="1449"/>
    </row>
    <row r="3" spans="3:5" ht="12.75">
      <c r="C3" s="314"/>
      <c r="D3" s="315"/>
      <c r="E3" s="8" t="s">
        <v>239</v>
      </c>
    </row>
    <row r="4" spans="1:5" ht="12.75">
      <c r="A4" s="126"/>
      <c r="B4" s="127"/>
      <c r="C4" s="127"/>
      <c r="D4" s="127"/>
      <c r="E4" s="126" t="s">
        <v>147</v>
      </c>
    </row>
    <row r="5" spans="1:5" ht="12.75">
      <c r="A5" s="126"/>
      <c r="B5" s="127"/>
      <c r="C5" s="127"/>
      <c r="D5" s="127"/>
      <c r="E5" s="126" t="s">
        <v>446</v>
      </c>
    </row>
    <row r="6" spans="1:5" ht="12.75">
      <c r="A6" s="126"/>
      <c r="B6" s="127"/>
      <c r="C6" s="127" t="s">
        <v>667</v>
      </c>
      <c r="D6" s="127"/>
      <c r="E6" s="127"/>
    </row>
    <row r="7" spans="1:5" ht="15.75">
      <c r="A7" s="1446" t="s">
        <v>151</v>
      </c>
      <c r="B7" s="1447"/>
      <c r="C7" s="1447"/>
      <c r="D7" s="1447"/>
      <c r="E7" s="1447"/>
    </row>
    <row r="8" spans="1:5" ht="15.75">
      <c r="A8" s="1446" t="s">
        <v>215</v>
      </c>
      <c r="B8" s="1447"/>
      <c r="C8" s="1447"/>
      <c r="D8" s="1447"/>
      <c r="E8" s="1447"/>
    </row>
    <row r="9" spans="1:5" ht="15.75">
      <c r="A9" s="1446" t="s">
        <v>244</v>
      </c>
      <c r="B9" s="1447"/>
      <c r="C9" s="1447"/>
      <c r="D9" s="1447"/>
      <c r="E9" s="1447"/>
    </row>
    <row r="10" spans="1:7" ht="16.5" customHeight="1">
      <c r="A10" s="132"/>
      <c r="B10" s="102"/>
      <c r="C10" s="297"/>
      <c r="D10" s="148"/>
      <c r="E10" s="298" t="s">
        <v>99</v>
      </c>
      <c r="F10" s="12"/>
      <c r="G10" s="12"/>
    </row>
    <row r="11" spans="1:5" ht="15.75" customHeight="1">
      <c r="A11" s="149"/>
      <c r="B11" s="150" t="s">
        <v>0</v>
      </c>
      <c r="C11" s="151" t="s">
        <v>1</v>
      </c>
      <c r="D11" s="152" t="s">
        <v>2</v>
      </c>
      <c r="E11" s="151" t="s">
        <v>2</v>
      </c>
    </row>
    <row r="12" spans="1:5" ht="15.75" customHeight="1" thickBot="1">
      <c r="A12" s="293"/>
      <c r="B12" s="294"/>
      <c r="C12" s="295" t="s">
        <v>3</v>
      </c>
      <c r="D12" s="296">
        <v>2011</v>
      </c>
      <c r="E12" s="295" t="s">
        <v>216</v>
      </c>
    </row>
    <row r="13" spans="1:5" ht="15.75" customHeight="1">
      <c r="A13" s="301" t="s">
        <v>422</v>
      </c>
      <c r="B13" s="302" t="s">
        <v>373</v>
      </c>
      <c r="C13" s="303"/>
      <c r="D13" s="304">
        <f>D15+D22+D50+D70</f>
        <v>48924.1</v>
      </c>
      <c r="E13" s="305">
        <f>E15+E22+E28+E35+E50</f>
        <v>80211.9</v>
      </c>
    </row>
    <row r="14" spans="1:5" ht="15.75" customHeight="1">
      <c r="A14" s="153"/>
      <c r="B14" s="154"/>
      <c r="C14" s="155"/>
      <c r="D14" s="306"/>
      <c r="E14" s="229"/>
    </row>
    <row r="15" spans="1:5" ht="15" customHeight="1">
      <c r="A15" s="151" t="s">
        <v>4</v>
      </c>
      <c r="B15" s="157" t="s">
        <v>374</v>
      </c>
      <c r="C15" s="158" t="s">
        <v>91</v>
      </c>
      <c r="D15" s="156">
        <v>38870.8</v>
      </c>
      <c r="E15" s="230">
        <f>SUM(E16:E20)</f>
        <v>75800</v>
      </c>
    </row>
    <row r="16" spans="1:5" ht="20.25" customHeight="1">
      <c r="A16" s="159" t="s">
        <v>5</v>
      </c>
      <c r="B16" s="160" t="s">
        <v>371</v>
      </c>
      <c r="C16" s="161" t="s">
        <v>382</v>
      </c>
      <c r="D16" s="162">
        <v>23555</v>
      </c>
      <c r="E16" s="231">
        <v>56000</v>
      </c>
    </row>
    <row r="17" spans="1:5" ht="15.75" customHeight="1">
      <c r="A17" s="153"/>
      <c r="B17" s="163" t="s">
        <v>370</v>
      </c>
      <c r="C17" s="164"/>
      <c r="D17" s="165"/>
      <c r="E17" s="232"/>
    </row>
    <row r="18" spans="1:5" ht="15.75" customHeight="1">
      <c r="A18" s="159" t="s">
        <v>7</v>
      </c>
      <c r="B18" s="160" t="s">
        <v>371</v>
      </c>
      <c r="C18" s="161" t="s">
        <v>383</v>
      </c>
      <c r="D18" s="166">
        <v>5689</v>
      </c>
      <c r="E18" s="231">
        <v>10100</v>
      </c>
    </row>
    <row r="19" spans="1:5" ht="15.75" customHeight="1">
      <c r="A19" s="153"/>
      <c r="B19" s="163" t="s">
        <v>372</v>
      </c>
      <c r="C19" s="215"/>
      <c r="D19" s="165"/>
      <c r="E19" s="233"/>
    </row>
    <row r="20" spans="1:5" ht="15.75" customHeight="1">
      <c r="A20" s="212" t="s">
        <v>8</v>
      </c>
      <c r="B20" s="289" t="s">
        <v>376</v>
      </c>
      <c r="C20" s="243" t="s">
        <v>384</v>
      </c>
      <c r="D20" s="290">
        <v>9626.8</v>
      </c>
      <c r="E20" s="291">
        <v>9700</v>
      </c>
    </row>
    <row r="21" spans="1:5" ht="15.75" customHeight="1">
      <c r="A21" s="171"/>
      <c r="B21" s="172"/>
      <c r="C21" s="173"/>
      <c r="D21" s="174"/>
      <c r="E21" s="234"/>
    </row>
    <row r="22" spans="1:5" ht="15.75" customHeight="1">
      <c r="A22" s="175" t="s">
        <v>9</v>
      </c>
      <c r="B22" s="176" t="s">
        <v>375</v>
      </c>
      <c r="C22" s="177" t="s">
        <v>57</v>
      </c>
      <c r="D22" s="178">
        <f>D23</f>
        <v>1203.7</v>
      </c>
      <c r="E22" s="235">
        <f>E23</f>
        <v>2111.9</v>
      </c>
    </row>
    <row r="23" spans="1:5" ht="15.75" customHeight="1">
      <c r="A23" s="218" t="s">
        <v>37</v>
      </c>
      <c r="B23" s="219" t="s">
        <v>402</v>
      </c>
      <c r="C23" s="179" t="s">
        <v>58</v>
      </c>
      <c r="D23" s="166">
        <v>1203.7</v>
      </c>
      <c r="E23" s="236">
        <v>2111.9</v>
      </c>
    </row>
    <row r="24" spans="1:5" ht="15.75" customHeight="1">
      <c r="A24" s="220"/>
      <c r="B24" s="221" t="s">
        <v>403</v>
      </c>
      <c r="C24" s="180"/>
      <c r="D24" s="165"/>
      <c r="E24" s="233"/>
    </row>
    <row r="25" spans="1:5" ht="15.75" customHeight="1">
      <c r="A25" s="220"/>
      <c r="B25" s="221" t="s">
        <v>410</v>
      </c>
      <c r="C25" s="180"/>
      <c r="D25" s="165"/>
      <c r="E25" s="233"/>
    </row>
    <row r="26" spans="1:5" ht="15.75" customHeight="1">
      <c r="A26" s="220"/>
      <c r="B26" s="221" t="s">
        <v>404</v>
      </c>
      <c r="C26" s="180"/>
      <c r="D26" s="165"/>
      <c r="E26" s="233"/>
    </row>
    <row r="27" spans="1:5" ht="15.75" customHeight="1">
      <c r="A27" s="212"/>
      <c r="B27" s="242"/>
      <c r="C27" s="243"/>
      <c r="D27" s="244"/>
      <c r="E27" s="245"/>
    </row>
    <row r="28" spans="1:5" ht="15.75" customHeight="1">
      <c r="A28" s="151" t="s">
        <v>10</v>
      </c>
      <c r="B28" s="183" t="s">
        <v>380</v>
      </c>
      <c r="C28" s="169" t="s">
        <v>49</v>
      </c>
      <c r="D28" s="185">
        <v>0</v>
      </c>
      <c r="E28" s="238"/>
    </row>
    <row r="29" spans="1:5" ht="16.5" customHeight="1">
      <c r="A29" s="224"/>
      <c r="B29" s="287" t="s">
        <v>381</v>
      </c>
      <c r="C29" s="173"/>
      <c r="D29" s="288"/>
      <c r="E29" s="370"/>
    </row>
    <row r="30" spans="1:5" ht="15.75" customHeight="1" hidden="1">
      <c r="A30" s="167" t="s">
        <v>43</v>
      </c>
      <c r="B30" s="168" t="s">
        <v>145</v>
      </c>
      <c r="C30" s="186" t="s">
        <v>50</v>
      </c>
      <c r="D30" s="187"/>
      <c r="E30" s="236">
        <v>0</v>
      </c>
    </row>
    <row r="31" spans="1:5" ht="15.75" customHeight="1" hidden="1">
      <c r="A31" s="188"/>
      <c r="B31" s="182" t="s">
        <v>144</v>
      </c>
      <c r="C31" s="189"/>
      <c r="D31" s="165"/>
      <c r="E31" s="232"/>
    </row>
    <row r="32" spans="1:5" ht="15.75" customHeight="1">
      <c r="A32" s="212"/>
      <c r="B32" s="168"/>
      <c r="C32" s="243"/>
      <c r="D32" s="170"/>
      <c r="E32" s="371"/>
    </row>
    <row r="33" spans="1:5" ht="15.75" customHeight="1">
      <c r="A33" s="274" t="s">
        <v>11</v>
      </c>
      <c r="B33" s="266" t="s">
        <v>426</v>
      </c>
      <c r="C33" s="267" t="s">
        <v>411</v>
      </c>
      <c r="D33" s="190"/>
      <c r="E33" s="233"/>
    </row>
    <row r="34" spans="1:5" ht="15.75" customHeight="1">
      <c r="A34" s="275"/>
      <c r="B34" s="268" t="s">
        <v>413</v>
      </c>
      <c r="C34" s="269"/>
      <c r="D34" s="190"/>
      <c r="E34" s="233"/>
    </row>
    <row r="35" spans="1:5" ht="15.75" customHeight="1">
      <c r="A35" s="222" t="s">
        <v>12</v>
      </c>
      <c r="B35" s="270" t="s">
        <v>414</v>
      </c>
      <c r="C35" s="273" t="s">
        <v>180</v>
      </c>
      <c r="D35" s="191">
        <v>0</v>
      </c>
      <c r="E35" s="238"/>
    </row>
    <row r="36" spans="1:5" ht="15.75" customHeight="1">
      <c r="A36" s="271"/>
      <c r="B36" s="193" t="s">
        <v>415</v>
      </c>
      <c r="C36" s="184"/>
      <c r="D36" s="192"/>
      <c r="E36" s="233"/>
    </row>
    <row r="37" spans="1:5" ht="15.75" customHeight="1">
      <c r="A37" s="272"/>
      <c r="B37" s="195" t="s">
        <v>385</v>
      </c>
      <c r="C37" s="173"/>
      <c r="D37" s="192"/>
      <c r="E37" s="232"/>
    </row>
    <row r="38" spans="1:5" ht="15.75" customHeight="1" hidden="1">
      <c r="A38" s="188" t="s">
        <v>12</v>
      </c>
      <c r="B38" s="193" t="s">
        <v>13</v>
      </c>
      <c r="C38" s="184" t="s">
        <v>137</v>
      </c>
      <c r="D38" s="194"/>
      <c r="E38" s="240">
        <v>0</v>
      </c>
    </row>
    <row r="39" spans="1:5" ht="15.75" customHeight="1" hidden="1">
      <c r="A39" s="188"/>
      <c r="B39" s="193" t="s">
        <v>100</v>
      </c>
      <c r="C39" s="184"/>
      <c r="D39" s="194"/>
      <c r="E39" s="237"/>
    </row>
    <row r="40" spans="1:5" ht="15.75" customHeight="1" hidden="1">
      <c r="A40" s="188"/>
      <c r="B40" s="193" t="s">
        <v>102</v>
      </c>
      <c r="C40" s="184"/>
      <c r="D40" s="194"/>
      <c r="E40" s="237"/>
    </row>
    <row r="41" spans="1:5" ht="15.75" customHeight="1" hidden="1">
      <c r="A41" s="188"/>
      <c r="B41" s="193" t="s">
        <v>103</v>
      </c>
      <c r="C41" s="184"/>
      <c r="D41" s="194"/>
      <c r="E41" s="237"/>
    </row>
    <row r="42" spans="1:5" ht="15.75" customHeight="1" hidden="1">
      <c r="A42" s="171"/>
      <c r="B42" s="195" t="s">
        <v>101</v>
      </c>
      <c r="C42" s="173"/>
      <c r="D42" s="196"/>
      <c r="E42" s="239"/>
    </row>
    <row r="43" spans="1:5" ht="15.75" customHeight="1" hidden="1">
      <c r="A43" s="167" t="s">
        <v>14</v>
      </c>
      <c r="B43" s="197" t="s">
        <v>104</v>
      </c>
      <c r="C43" s="169" t="s">
        <v>136</v>
      </c>
      <c r="D43" s="187"/>
      <c r="E43" s="240">
        <v>0</v>
      </c>
    </row>
    <row r="44" spans="1:5" ht="15.75" customHeight="1" hidden="1">
      <c r="A44" s="188"/>
      <c r="B44" s="197" t="s">
        <v>105</v>
      </c>
      <c r="C44" s="184"/>
      <c r="D44" s="165"/>
      <c r="E44" s="237"/>
    </row>
    <row r="45" spans="1:5" ht="15.75" customHeight="1" hidden="1">
      <c r="A45" s="188"/>
      <c r="B45" s="197" t="s">
        <v>106</v>
      </c>
      <c r="C45" s="184"/>
      <c r="D45" s="165"/>
      <c r="E45" s="237"/>
    </row>
    <row r="46" spans="1:5" ht="15.75" customHeight="1" hidden="1">
      <c r="A46" s="188"/>
      <c r="B46" s="198" t="s">
        <v>107</v>
      </c>
      <c r="C46" s="184"/>
      <c r="D46" s="165"/>
      <c r="E46" s="237"/>
    </row>
    <row r="47" spans="1:5" ht="15.75" customHeight="1" hidden="1">
      <c r="A47" s="188"/>
      <c r="B47" s="198" t="s">
        <v>108</v>
      </c>
      <c r="C47" s="184"/>
      <c r="D47" s="165"/>
      <c r="E47" s="237"/>
    </row>
    <row r="48" spans="1:5" ht="15.75" customHeight="1" hidden="1">
      <c r="A48" s="188"/>
      <c r="B48" s="198" t="s">
        <v>109</v>
      </c>
      <c r="C48" s="173"/>
      <c r="D48" s="181"/>
      <c r="E48" s="239"/>
    </row>
    <row r="49" spans="1:5" ht="15.75" customHeight="1">
      <c r="A49" s="188"/>
      <c r="B49" s="198"/>
      <c r="C49" s="173"/>
      <c r="D49" s="181"/>
      <c r="E49" s="239"/>
    </row>
    <row r="50" spans="1:5" ht="15.75" customHeight="1">
      <c r="A50" s="155" t="s">
        <v>15</v>
      </c>
      <c r="B50" s="199" t="s">
        <v>377</v>
      </c>
      <c r="C50" s="173" t="s">
        <v>16</v>
      </c>
      <c r="D50" s="200">
        <f>SUM(D51:D64)</f>
        <v>1026</v>
      </c>
      <c r="E50" s="241">
        <f>SUM(E51:E54)</f>
        <v>2300</v>
      </c>
    </row>
    <row r="51" spans="1:5" ht="15.75" customHeight="1">
      <c r="A51" s="222" t="s">
        <v>17</v>
      </c>
      <c r="B51" s="223" t="s">
        <v>405</v>
      </c>
      <c r="C51" s="189" t="s">
        <v>18</v>
      </c>
      <c r="D51" s="165">
        <v>305.6</v>
      </c>
      <c r="E51" s="231">
        <v>125</v>
      </c>
    </row>
    <row r="52" spans="1:5" ht="15.75" customHeight="1">
      <c r="A52" s="224"/>
      <c r="B52" s="225" t="s">
        <v>406</v>
      </c>
      <c r="C52" s="189" t="s">
        <v>6</v>
      </c>
      <c r="D52" s="165"/>
      <c r="E52" s="233"/>
    </row>
    <row r="53" spans="1:5" ht="15.75" customHeight="1">
      <c r="A53" s="224"/>
      <c r="B53" s="225" t="s">
        <v>407</v>
      </c>
      <c r="C53" s="189"/>
      <c r="D53" s="165"/>
      <c r="E53" s="232"/>
    </row>
    <row r="54" spans="1:5" ht="15.75" customHeight="1">
      <c r="A54" s="222" t="s">
        <v>19</v>
      </c>
      <c r="B54" s="226" t="s">
        <v>427</v>
      </c>
      <c r="C54" s="186" t="s">
        <v>428</v>
      </c>
      <c r="D54" s="165"/>
      <c r="E54" s="236">
        <f>SUM(E58:E64)</f>
        <v>2175</v>
      </c>
    </row>
    <row r="55" spans="1:5" ht="15.75" customHeight="1">
      <c r="A55" s="224"/>
      <c r="B55" s="198" t="s">
        <v>429</v>
      </c>
      <c r="C55" s="189"/>
      <c r="D55" s="165"/>
      <c r="E55" s="233"/>
    </row>
    <row r="56" spans="1:5" ht="15.75" customHeight="1">
      <c r="A56" s="224"/>
      <c r="B56" s="198" t="s">
        <v>430</v>
      </c>
      <c r="C56" s="189"/>
      <c r="D56" s="165"/>
      <c r="E56" s="233"/>
    </row>
    <row r="57" spans="1:5" ht="15.75" customHeight="1">
      <c r="A57" s="227"/>
      <c r="B57" s="228" t="s">
        <v>431</v>
      </c>
      <c r="C57" s="202"/>
      <c r="D57" s="165"/>
      <c r="E57" s="233"/>
    </row>
    <row r="58" spans="1:5" ht="15.75" customHeight="1">
      <c r="A58" s="372" t="s">
        <v>432</v>
      </c>
      <c r="B58" s="226" t="s">
        <v>386</v>
      </c>
      <c r="C58" s="186" t="s">
        <v>433</v>
      </c>
      <c r="D58" s="187">
        <v>550.4</v>
      </c>
      <c r="E58" s="231">
        <v>1000</v>
      </c>
    </row>
    <row r="59" spans="1:5" ht="15.75" customHeight="1">
      <c r="A59" s="224"/>
      <c r="B59" s="198" t="s">
        <v>408</v>
      </c>
      <c r="C59" s="189"/>
      <c r="D59" s="165"/>
      <c r="E59" s="233"/>
    </row>
    <row r="60" spans="1:5" ht="15.75" customHeight="1">
      <c r="A60" s="227"/>
      <c r="B60" s="228" t="s">
        <v>409</v>
      </c>
      <c r="C60" s="202"/>
      <c r="D60" s="181"/>
      <c r="E60" s="232"/>
    </row>
    <row r="61" spans="1:5" ht="15.75" customHeight="1">
      <c r="A61" s="373" t="s">
        <v>434</v>
      </c>
      <c r="B61" s="226" t="s">
        <v>386</v>
      </c>
      <c r="C61" s="189" t="s">
        <v>435</v>
      </c>
      <c r="D61" s="165"/>
      <c r="E61" s="236">
        <v>650</v>
      </c>
    </row>
    <row r="62" spans="1:5" ht="15.75" customHeight="1">
      <c r="A62" s="374"/>
      <c r="B62" s="198" t="s">
        <v>408</v>
      </c>
      <c r="C62" s="189"/>
      <c r="D62" s="165"/>
      <c r="E62" s="233"/>
    </row>
    <row r="63" spans="1:5" ht="15.75" customHeight="1">
      <c r="A63" s="374"/>
      <c r="B63" s="228" t="s">
        <v>409</v>
      </c>
      <c r="C63" s="189"/>
      <c r="D63" s="165"/>
      <c r="E63" s="233"/>
    </row>
    <row r="64" spans="1:5" ht="15.75" customHeight="1">
      <c r="A64" s="372" t="s">
        <v>436</v>
      </c>
      <c r="B64" s="226" t="s">
        <v>387</v>
      </c>
      <c r="C64" s="186" t="s">
        <v>395</v>
      </c>
      <c r="D64" s="166">
        <v>170</v>
      </c>
      <c r="E64" s="231">
        <v>525</v>
      </c>
    </row>
    <row r="65" spans="1:5" ht="15.75" customHeight="1">
      <c r="A65" s="224"/>
      <c r="B65" s="198" t="s">
        <v>388</v>
      </c>
      <c r="C65" s="189" t="s">
        <v>6</v>
      </c>
      <c r="D65" s="165"/>
      <c r="E65" s="233"/>
    </row>
    <row r="66" spans="1:5" ht="15.75" customHeight="1" thickBot="1">
      <c r="A66" s="227"/>
      <c r="B66" s="228" t="s">
        <v>389</v>
      </c>
      <c r="C66" s="202"/>
      <c r="D66" s="181"/>
      <c r="E66" s="232"/>
    </row>
    <row r="67" spans="1:5" ht="15.75" customHeight="1">
      <c r="A67" s="307" t="s">
        <v>421</v>
      </c>
      <c r="B67" s="368" t="s">
        <v>390</v>
      </c>
      <c r="C67" s="173" t="s">
        <v>92</v>
      </c>
      <c r="D67" s="181"/>
      <c r="E67" s="300">
        <v>9248.3</v>
      </c>
    </row>
    <row r="68" spans="1:5" ht="15.75" customHeight="1">
      <c r="A68" s="292"/>
      <c r="B68" s="201"/>
      <c r="C68" s="202"/>
      <c r="D68" s="181"/>
      <c r="E68" s="232"/>
    </row>
    <row r="69" spans="1:5" ht="15.75" customHeight="1">
      <c r="A69" s="203" t="s">
        <v>21</v>
      </c>
      <c r="B69" s="204" t="s">
        <v>425</v>
      </c>
      <c r="C69" s="205"/>
      <c r="D69" s="206">
        <f>SUM(D70:D73)</f>
        <v>17449.2</v>
      </c>
      <c r="E69" s="241">
        <f>E70+E73</f>
        <v>9248.3</v>
      </c>
    </row>
    <row r="70" spans="1:5" ht="15.75" customHeight="1">
      <c r="A70" s="276" t="s">
        <v>22</v>
      </c>
      <c r="B70" s="277" t="s">
        <v>416</v>
      </c>
      <c r="C70" s="186" t="s">
        <v>59</v>
      </c>
      <c r="D70" s="283">
        <v>7823.6</v>
      </c>
      <c r="E70" s="231"/>
    </row>
    <row r="71" spans="1:5" ht="15.75" customHeight="1">
      <c r="A71" s="278"/>
      <c r="B71" s="279" t="s">
        <v>418</v>
      </c>
      <c r="C71" s="189"/>
      <c r="D71" s="284"/>
      <c r="E71" s="233"/>
    </row>
    <row r="72" spans="1:5" ht="15.75" customHeight="1">
      <c r="A72" s="299"/>
      <c r="B72" s="279" t="s">
        <v>417</v>
      </c>
      <c r="C72" s="189"/>
      <c r="D72" s="284"/>
      <c r="E72" s="233"/>
    </row>
    <row r="73" spans="1:5" ht="15.75" customHeight="1">
      <c r="A73" s="280" t="s">
        <v>23</v>
      </c>
      <c r="B73" s="277" t="s">
        <v>419</v>
      </c>
      <c r="C73" s="186" t="s">
        <v>141</v>
      </c>
      <c r="D73" s="283">
        <f>SUM(D75:D87)</f>
        <v>9625.6</v>
      </c>
      <c r="E73" s="282">
        <f>SUM(E75:E87)</f>
        <v>9248.3</v>
      </c>
    </row>
    <row r="74" spans="1:5" ht="15.75" customHeight="1">
      <c r="A74" s="299"/>
      <c r="B74" s="281" t="s">
        <v>437</v>
      </c>
      <c r="C74" s="202"/>
      <c r="D74" s="181"/>
      <c r="E74" s="232"/>
    </row>
    <row r="75" spans="1:5" ht="15.75" customHeight="1">
      <c r="A75" s="247" t="s">
        <v>24</v>
      </c>
      <c r="B75" s="248" t="s">
        <v>392</v>
      </c>
      <c r="C75" s="186" t="s">
        <v>117</v>
      </c>
      <c r="D75" s="187">
        <v>2435.8</v>
      </c>
      <c r="E75" s="256">
        <v>2272</v>
      </c>
    </row>
    <row r="76" spans="1:5" ht="15.75" customHeight="1">
      <c r="A76" s="249"/>
      <c r="B76" s="248" t="s">
        <v>438</v>
      </c>
      <c r="C76" s="189"/>
      <c r="D76" s="178"/>
      <c r="E76" s="257"/>
    </row>
    <row r="77" spans="1:5" ht="15.75" customHeight="1">
      <c r="A77" s="249"/>
      <c r="B77" s="248" t="s">
        <v>439</v>
      </c>
      <c r="C77" s="189"/>
      <c r="D77" s="178"/>
      <c r="E77" s="257"/>
    </row>
    <row r="78" spans="1:5" ht="15.75" customHeight="1">
      <c r="A78" s="249"/>
      <c r="B78" s="248" t="s">
        <v>440</v>
      </c>
      <c r="C78" s="189"/>
      <c r="D78" s="178"/>
      <c r="E78" s="257"/>
    </row>
    <row r="79" spans="1:5" ht="15.75" customHeight="1">
      <c r="A79" s="250" t="s">
        <v>25</v>
      </c>
      <c r="B79" s="251" t="s">
        <v>392</v>
      </c>
      <c r="C79" s="207" t="s">
        <v>116</v>
      </c>
      <c r="D79" s="285">
        <v>63.6</v>
      </c>
      <c r="E79" s="260">
        <v>5.3</v>
      </c>
    </row>
    <row r="80" spans="1:5" ht="15.75" customHeight="1">
      <c r="A80" s="313"/>
      <c r="B80" s="248" t="s">
        <v>441</v>
      </c>
      <c r="C80" s="189"/>
      <c r="D80" s="210"/>
      <c r="E80" s="257"/>
    </row>
    <row r="81" spans="1:5" ht="15.75" customHeight="1">
      <c r="A81" s="252"/>
      <c r="B81" s="248" t="s">
        <v>442</v>
      </c>
      <c r="C81" s="209"/>
      <c r="D81" s="210"/>
      <c r="E81" s="257"/>
    </row>
    <row r="82" spans="1:5" ht="15.75" customHeight="1">
      <c r="A82" s="252"/>
      <c r="B82" s="248" t="s">
        <v>443</v>
      </c>
      <c r="C82" s="209"/>
      <c r="D82" s="210"/>
      <c r="E82" s="257"/>
    </row>
    <row r="83" spans="1:5" ht="15.75" customHeight="1">
      <c r="A83" s="252"/>
      <c r="B83" s="248" t="s">
        <v>444</v>
      </c>
      <c r="C83" s="209"/>
      <c r="D83" s="211"/>
      <c r="E83" s="257"/>
    </row>
    <row r="84" spans="1:5" ht="15.75" customHeight="1">
      <c r="A84" s="369"/>
      <c r="B84" s="253" t="s">
        <v>445</v>
      </c>
      <c r="C84" s="202"/>
      <c r="D84" s="285"/>
      <c r="E84" s="286"/>
    </row>
    <row r="85" spans="1:5" ht="12.75">
      <c r="A85" s="252" t="s">
        <v>27</v>
      </c>
      <c r="B85" s="248" t="s">
        <v>392</v>
      </c>
      <c r="C85" s="189" t="s">
        <v>26</v>
      </c>
      <c r="D85" s="210">
        <v>6007.8</v>
      </c>
      <c r="E85" s="257">
        <v>5823.7</v>
      </c>
    </row>
    <row r="86" spans="1:5" ht="12.75">
      <c r="A86" s="252"/>
      <c r="B86" s="248" t="s">
        <v>393</v>
      </c>
      <c r="C86" s="189"/>
      <c r="D86" s="210"/>
      <c r="E86" s="257"/>
    </row>
    <row r="87" spans="1:6" ht="15.75">
      <c r="A87" s="250" t="s">
        <v>110</v>
      </c>
      <c r="B87" s="251" t="s">
        <v>392</v>
      </c>
      <c r="C87" s="186" t="s">
        <v>28</v>
      </c>
      <c r="D87" s="208">
        <v>1118.4</v>
      </c>
      <c r="E87" s="258">
        <v>1147.3</v>
      </c>
      <c r="F87" s="24"/>
    </row>
    <row r="88" spans="1:6" ht="12.75">
      <c r="A88" s="255"/>
      <c r="B88" s="253" t="s">
        <v>394</v>
      </c>
      <c r="C88" s="202"/>
      <c r="D88" s="211"/>
      <c r="E88" s="232"/>
      <c r="F88" s="6"/>
    </row>
    <row r="89" spans="1:5" ht="13.5" thickBot="1">
      <c r="A89" s="254"/>
      <c r="B89" s="248"/>
      <c r="C89" s="189"/>
      <c r="D89" s="210"/>
      <c r="E89" s="233"/>
    </row>
    <row r="90" spans="1:5" ht="16.5" thickBot="1" thickTop="1">
      <c r="A90" s="308"/>
      <c r="B90" s="309" t="s">
        <v>361</v>
      </c>
      <c r="C90" s="310"/>
      <c r="D90" s="311">
        <f>D13+D73</f>
        <v>58549.7</v>
      </c>
      <c r="E90" s="312">
        <f>E13+E73</f>
        <v>89460.2</v>
      </c>
    </row>
    <row r="91" spans="1:5" ht="15" thickTop="1">
      <c r="A91" s="213"/>
      <c r="B91" s="214"/>
      <c r="C91" s="215"/>
      <c r="D91" s="216"/>
      <c r="E91" s="147"/>
    </row>
    <row r="92" spans="1:5" ht="14.25">
      <c r="A92" s="132"/>
      <c r="B92" s="102"/>
      <c r="C92" s="375"/>
      <c r="D92" s="148"/>
      <c r="E92" s="217"/>
    </row>
    <row r="93" spans="1:5" ht="15.75">
      <c r="A93" s="132"/>
      <c r="B93" s="146" t="s">
        <v>52</v>
      </c>
      <c r="C93" s="259" t="s">
        <v>246</v>
      </c>
      <c r="D93" s="129"/>
      <c r="E93" s="146"/>
    </row>
  </sheetData>
  <mergeCells count="4">
    <mergeCell ref="A9:E9"/>
    <mergeCell ref="A2:E2"/>
    <mergeCell ref="A7:E7"/>
    <mergeCell ref="A8:E8"/>
  </mergeCells>
  <printOptions/>
  <pageMargins left="0.3937007874015748" right="0.1968503937007874" top="0.3937007874015748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34"/>
  <sheetViews>
    <sheetView tabSelected="1" zoomScale="150" zoomScaleNormal="150" workbookViewId="0" topLeftCell="A1">
      <selection activeCell="C2" sqref="C2:G2"/>
    </sheetView>
  </sheetViews>
  <sheetFormatPr defaultColWidth="9.00390625" defaultRowHeight="12.75"/>
  <cols>
    <col min="1" max="1" width="6.375" style="0" customWidth="1"/>
    <col min="2" max="2" width="58.75390625" style="7" customWidth="1"/>
    <col min="3" max="3" width="5.75390625" style="0" customWidth="1"/>
    <col min="4" max="4" width="5.625" style="0" customWidth="1"/>
    <col min="5" max="5" width="8.625" style="0" customWidth="1"/>
    <col min="6" max="6" width="4.375" style="0" customWidth="1"/>
    <col min="7" max="7" width="8.375" style="0" customWidth="1"/>
    <col min="8" max="8" width="9.25390625" style="0" customWidth="1"/>
  </cols>
  <sheetData>
    <row r="1" spans="1:7" ht="12.75">
      <c r="A1" s="121"/>
      <c r="B1" s="122"/>
      <c r="C1" s="122"/>
      <c r="D1" s="122"/>
      <c r="E1" s="1450" t="s">
        <v>465</v>
      </c>
      <c r="F1" s="1450"/>
      <c r="G1" s="1450"/>
    </row>
    <row r="2" spans="1:7" ht="12.75">
      <c r="A2" s="121"/>
      <c r="B2" s="122"/>
      <c r="C2" s="1450" t="s">
        <v>147</v>
      </c>
      <c r="D2" s="1452"/>
      <c r="E2" s="1452"/>
      <c r="F2" s="1452"/>
      <c r="G2" s="1452"/>
    </row>
    <row r="3" spans="1:7" s="1058" customFormat="1" ht="12.75">
      <c r="A3" s="121"/>
      <c r="B3" s="122"/>
      <c r="C3" s="1450" t="s">
        <v>687</v>
      </c>
      <c r="D3" s="1451"/>
      <c r="E3" s="1451"/>
      <c r="F3" s="1451"/>
      <c r="G3" s="1451"/>
    </row>
    <row r="4" spans="1:7" ht="14.25">
      <c r="A4" s="118"/>
      <c r="B4" s="124"/>
      <c r="C4" s="118"/>
      <c r="D4" s="125"/>
      <c r="E4" s="118"/>
      <c r="F4" s="118"/>
      <c r="G4" s="118"/>
    </row>
    <row r="5" spans="1:7" ht="16.5" customHeight="1">
      <c r="A5" s="1454" t="s">
        <v>243</v>
      </c>
      <c r="B5" s="1454"/>
      <c r="C5" s="1454"/>
      <c r="D5" s="1454"/>
      <c r="E5" s="1454"/>
      <c r="F5" s="1454"/>
      <c r="G5" s="1454"/>
    </row>
    <row r="6" spans="1:7" ht="16.5" customHeight="1">
      <c r="A6" s="1454" t="s">
        <v>245</v>
      </c>
      <c r="B6" s="1455"/>
      <c r="C6" s="1454"/>
      <c r="D6" s="1454"/>
      <c r="E6" s="1454"/>
      <c r="F6" s="1454"/>
      <c r="G6" s="1454"/>
    </row>
    <row r="7" spans="1:7" ht="16.5" customHeight="1">
      <c r="A7" s="1454" t="s">
        <v>686</v>
      </c>
      <c r="B7" s="1454"/>
      <c r="C7" s="1454"/>
      <c r="D7" s="1454"/>
      <c r="E7" s="1454"/>
      <c r="F7" s="1454"/>
      <c r="G7" s="1454"/>
    </row>
    <row r="8" spans="1:7" s="1058" customFormat="1" ht="16.5" customHeight="1">
      <c r="A8" s="1456" t="s">
        <v>688</v>
      </c>
      <c r="B8" s="1457"/>
      <c r="C8" s="1457"/>
      <c r="D8" s="1457"/>
      <c r="E8" s="1457"/>
      <c r="F8" s="1457"/>
      <c r="G8" s="1457"/>
    </row>
    <row r="9" spans="1:7" ht="16.5" customHeight="1" thickBot="1">
      <c r="A9" s="25"/>
      <c r="B9" s="25"/>
      <c r="C9" s="25"/>
      <c r="D9" s="25"/>
      <c r="E9" s="25"/>
      <c r="F9" s="25"/>
      <c r="G9" s="25"/>
    </row>
    <row r="10" spans="1:7" ht="13.5" customHeight="1">
      <c r="A10" s="263" t="s">
        <v>29</v>
      </c>
      <c r="B10" s="320" t="s">
        <v>292</v>
      </c>
      <c r="C10" s="27" t="s">
        <v>30</v>
      </c>
      <c r="D10" s="27" t="s">
        <v>1</v>
      </c>
      <c r="E10" s="28" t="s">
        <v>291</v>
      </c>
      <c r="F10" s="28" t="s">
        <v>1</v>
      </c>
      <c r="G10" s="29" t="s">
        <v>2</v>
      </c>
    </row>
    <row r="11" spans="1:7" ht="13.5" customHeight="1" thickBot="1">
      <c r="A11" s="323" t="s">
        <v>293</v>
      </c>
      <c r="B11" s="319"/>
      <c r="C11" s="327" t="s">
        <v>31</v>
      </c>
      <c r="D11" s="327" t="s">
        <v>248</v>
      </c>
      <c r="E11" s="327" t="s">
        <v>3</v>
      </c>
      <c r="F11" s="327" t="s">
        <v>32</v>
      </c>
      <c r="G11" s="328" t="s">
        <v>247</v>
      </c>
    </row>
    <row r="12" spans="1:7" ht="13.5" customHeight="1" thickBot="1">
      <c r="A12" s="330"/>
      <c r="B12" s="1426" t="s">
        <v>249</v>
      </c>
      <c r="C12" s="366"/>
      <c r="D12" s="367" t="s">
        <v>424</v>
      </c>
      <c r="E12" s="329"/>
      <c r="F12" s="1425"/>
      <c r="G12" s="326">
        <f>G13+G64+G71+G76+G80</f>
        <v>22812.699999999997</v>
      </c>
    </row>
    <row r="13" spans="1:8" ht="13.5" customHeight="1" thickBot="1">
      <c r="A13" s="26"/>
      <c r="B13" s="1427" t="s">
        <v>252</v>
      </c>
      <c r="C13" s="325"/>
      <c r="D13" s="1428"/>
      <c r="E13" s="1428"/>
      <c r="F13" s="1425"/>
      <c r="G13" s="321">
        <f>G14+G49-G64</f>
        <v>14530.8</v>
      </c>
      <c r="H13" s="22"/>
    </row>
    <row r="14" spans="1:7" ht="13.5" customHeight="1">
      <c r="A14" s="263"/>
      <c r="B14" s="32" t="s">
        <v>250</v>
      </c>
      <c r="C14" s="265">
        <v>887</v>
      </c>
      <c r="D14" s="32"/>
      <c r="E14" s="33"/>
      <c r="F14" s="32"/>
      <c r="G14" s="31">
        <f>G16+G24</f>
        <v>4689.400000000001</v>
      </c>
    </row>
    <row r="15" spans="1:7" ht="13.5" customHeight="1">
      <c r="A15" s="79"/>
      <c r="B15" s="65" t="s">
        <v>251</v>
      </c>
      <c r="C15" s="246"/>
      <c r="D15" s="32"/>
      <c r="E15" s="33"/>
      <c r="F15" s="32"/>
      <c r="G15" s="34"/>
    </row>
    <row r="16" spans="1:7" ht="13.5" customHeight="1">
      <c r="A16" s="35" t="s">
        <v>4</v>
      </c>
      <c r="B16" s="42" t="s">
        <v>253</v>
      </c>
      <c r="C16" s="37">
        <v>887</v>
      </c>
      <c r="D16" s="38" t="s">
        <v>33</v>
      </c>
      <c r="E16" s="39"/>
      <c r="F16" s="38"/>
      <c r="G16" s="40">
        <f>G18</f>
        <v>1352.3</v>
      </c>
    </row>
    <row r="17" spans="1:7" ht="13.5" customHeight="1">
      <c r="A17" s="41"/>
      <c r="B17" s="36" t="s">
        <v>254</v>
      </c>
      <c r="C17" s="42"/>
      <c r="D17" s="43"/>
      <c r="E17" s="44"/>
      <c r="F17" s="43"/>
      <c r="G17" s="54"/>
    </row>
    <row r="18" spans="1:7" ht="13.5" customHeight="1">
      <c r="A18" s="83" t="s">
        <v>5</v>
      </c>
      <c r="B18" s="45" t="s">
        <v>255</v>
      </c>
      <c r="C18" s="46">
        <v>887</v>
      </c>
      <c r="D18" s="47" t="s">
        <v>33</v>
      </c>
      <c r="E18" s="48" t="s">
        <v>34</v>
      </c>
      <c r="F18" s="49"/>
      <c r="G18" s="322">
        <f>SUM(G19:G22)</f>
        <v>1352.3</v>
      </c>
    </row>
    <row r="19" spans="1:7" ht="13.5" customHeight="1">
      <c r="A19" s="1106" t="s">
        <v>53</v>
      </c>
      <c r="B19" s="558" t="s">
        <v>447</v>
      </c>
      <c r="C19" s="565">
        <v>887</v>
      </c>
      <c r="D19" s="909" t="s">
        <v>33</v>
      </c>
      <c r="E19" s="1049" t="s">
        <v>34</v>
      </c>
      <c r="F19" s="909" t="s">
        <v>450</v>
      </c>
      <c r="G19" s="658">
        <v>1112.8</v>
      </c>
    </row>
    <row r="20" spans="1:7" ht="13.5" customHeight="1">
      <c r="A20" s="1075"/>
      <c r="B20" s="713" t="s">
        <v>449</v>
      </c>
      <c r="C20" s="1050"/>
      <c r="D20" s="1051"/>
      <c r="E20" s="1052"/>
      <c r="F20" s="1051"/>
      <c r="G20" s="1385"/>
    </row>
    <row r="21" spans="1:7" ht="15.75" customHeight="1">
      <c r="A21" s="1405"/>
      <c r="B21" s="1397" t="s">
        <v>448</v>
      </c>
      <c r="C21" s="1054"/>
      <c r="D21" s="1055"/>
      <c r="E21" s="1056"/>
      <c r="F21" s="1055"/>
      <c r="G21" s="1386"/>
    </row>
    <row r="22" spans="1:7" ht="15.75" customHeight="1" thickBot="1">
      <c r="A22" s="1438" t="s">
        <v>689</v>
      </c>
      <c r="B22" s="1439" t="s">
        <v>685</v>
      </c>
      <c r="C22" s="738">
        <v>887</v>
      </c>
      <c r="D22" s="1182" t="s">
        <v>33</v>
      </c>
      <c r="E22" s="1182" t="s">
        <v>34</v>
      </c>
      <c r="F22" s="1182" t="s">
        <v>450</v>
      </c>
      <c r="G22" s="1440">
        <v>239.5</v>
      </c>
    </row>
    <row r="23" spans="1:7" ht="15.75" customHeight="1" thickBot="1">
      <c r="A23" s="1441"/>
      <c r="B23" s="1442"/>
      <c r="C23" s="1156"/>
      <c r="D23" s="1173"/>
      <c r="E23" s="1173"/>
      <c r="F23" s="1173"/>
      <c r="G23" s="1443"/>
    </row>
    <row r="24" spans="1:7" ht="13.5" customHeight="1">
      <c r="A24" s="1060" t="s">
        <v>9</v>
      </c>
      <c r="B24" s="381" t="s">
        <v>258</v>
      </c>
      <c r="C24" s="381">
        <v>887</v>
      </c>
      <c r="D24" s="1061" t="s">
        <v>35</v>
      </c>
      <c r="E24" s="1061"/>
      <c r="F24" s="1061"/>
      <c r="G24" s="667">
        <f>G27+G39</f>
        <v>3337.1000000000004</v>
      </c>
    </row>
    <row r="25" spans="1:7" ht="13.5" customHeight="1">
      <c r="A25" s="1060"/>
      <c r="B25" s="381" t="s">
        <v>259</v>
      </c>
      <c r="C25" s="114"/>
      <c r="D25" s="1061"/>
      <c r="E25" s="1062"/>
      <c r="F25" s="1061"/>
      <c r="G25" s="642"/>
    </row>
    <row r="26" spans="1:7" ht="13.5" customHeight="1">
      <c r="A26" s="1060"/>
      <c r="B26" s="381" t="s">
        <v>260</v>
      </c>
      <c r="C26" s="114"/>
      <c r="D26" s="1061"/>
      <c r="E26" s="1062"/>
      <c r="F26" s="1061"/>
      <c r="G26" s="642"/>
    </row>
    <row r="27" spans="1:7" ht="13.5" customHeight="1">
      <c r="A27" s="1063" t="s">
        <v>37</v>
      </c>
      <c r="B27" s="546" t="s">
        <v>167</v>
      </c>
      <c r="C27" s="331">
        <v>887</v>
      </c>
      <c r="D27" s="1064" t="s">
        <v>35</v>
      </c>
      <c r="E27" s="1065" t="s">
        <v>153</v>
      </c>
      <c r="F27" s="1066"/>
      <c r="G27" s="676">
        <f>G29</f>
        <v>1130.3</v>
      </c>
    </row>
    <row r="28" spans="1:7" ht="13.5" customHeight="1">
      <c r="A28" s="760"/>
      <c r="B28" s="547" t="s">
        <v>266</v>
      </c>
      <c r="C28" s="645"/>
      <c r="D28" s="1067"/>
      <c r="E28" s="1068"/>
      <c r="F28" s="1069"/>
      <c r="G28" s="642"/>
    </row>
    <row r="29" spans="1:7" ht="13.5" customHeight="1">
      <c r="A29" s="1406" t="s">
        <v>54</v>
      </c>
      <c r="B29" s="1070" t="s">
        <v>261</v>
      </c>
      <c r="C29" s="682">
        <v>887</v>
      </c>
      <c r="D29" s="1071" t="s">
        <v>35</v>
      </c>
      <c r="E29" s="1072" t="s">
        <v>118</v>
      </c>
      <c r="F29" s="904"/>
      <c r="G29" s="686">
        <f>SUM(G30:G33)</f>
        <v>1130.3</v>
      </c>
    </row>
    <row r="30" spans="1:7" ht="13.5" customHeight="1">
      <c r="A30" s="765" t="s">
        <v>225</v>
      </c>
      <c r="B30" s="558" t="s">
        <v>451</v>
      </c>
      <c r="C30" s="729">
        <v>887</v>
      </c>
      <c r="D30" s="909" t="s">
        <v>35</v>
      </c>
      <c r="E30" s="1073" t="s">
        <v>118</v>
      </c>
      <c r="F30" s="1074">
        <v>100</v>
      </c>
      <c r="G30" s="658">
        <v>911.4</v>
      </c>
    </row>
    <row r="31" spans="1:7" ht="9" customHeight="1">
      <c r="A31" s="1075"/>
      <c r="B31" s="713" t="s">
        <v>449</v>
      </c>
      <c r="C31" s="1076"/>
      <c r="D31" s="1077"/>
      <c r="E31" s="1078"/>
      <c r="F31" s="1079"/>
      <c r="G31" s="1150"/>
    </row>
    <row r="32" spans="1:7" ht="12.75" customHeight="1">
      <c r="A32" s="1075"/>
      <c r="B32" s="1080" t="s">
        <v>676</v>
      </c>
      <c r="C32" s="632"/>
      <c r="D32" s="1077"/>
      <c r="E32" s="1078"/>
      <c r="F32" s="1079"/>
      <c r="G32" s="1105"/>
    </row>
    <row r="33" spans="1:8" ht="12.75" customHeight="1">
      <c r="A33" s="765" t="s">
        <v>690</v>
      </c>
      <c r="B33" s="1059" t="s">
        <v>685</v>
      </c>
      <c r="C33" s="729">
        <v>887</v>
      </c>
      <c r="D33" s="909" t="s">
        <v>35</v>
      </c>
      <c r="E33" s="1073" t="s">
        <v>118</v>
      </c>
      <c r="F33" s="1074">
        <v>100</v>
      </c>
      <c r="G33" s="1300">
        <v>218.9</v>
      </c>
      <c r="H33" s="334"/>
    </row>
    <row r="34" spans="1:7" ht="13.5" customHeight="1">
      <c r="A34" s="1081" t="s">
        <v>168</v>
      </c>
      <c r="B34" s="699" t="s">
        <v>400</v>
      </c>
      <c r="C34" s="699">
        <v>887</v>
      </c>
      <c r="D34" s="1082" t="s">
        <v>35</v>
      </c>
      <c r="E34" s="1083" t="s">
        <v>119</v>
      </c>
      <c r="F34" s="1084"/>
      <c r="G34" s="703">
        <f>G36</f>
        <v>220.8</v>
      </c>
    </row>
    <row r="35" spans="1:7" ht="13.5" customHeight="1">
      <c r="A35" s="1085"/>
      <c r="B35" s="705" t="s">
        <v>262</v>
      </c>
      <c r="C35" s="678"/>
      <c r="D35" s="1086"/>
      <c r="E35" s="1087"/>
      <c r="F35" s="1088"/>
      <c r="G35" s="648"/>
    </row>
    <row r="36" spans="1:7" ht="14.25" customHeight="1">
      <c r="A36" s="1089" t="s">
        <v>226</v>
      </c>
      <c r="B36" s="558" t="s">
        <v>451</v>
      </c>
      <c r="C36" s="558">
        <v>887</v>
      </c>
      <c r="D36" s="1049" t="s">
        <v>35</v>
      </c>
      <c r="E36" s="1090" t="s">
        <v>119</v>
      </c>
      <c r="F36" s="1091">
        <v>100</v>
      </c>
      <c r="G36" s="711">
        <v>220.8</v>
      </c>
    </row>
    <row r="37" spans="1:7" ht="10.5" customHeight="1">
      <c r="A37" s="1089"/>
      <c r="B37" s="713" t="s">
        <v>449</v>
      </c>
      <c r="C37" s="713"/>
      <c r="D37" s="1092"/>
      <c r="E37" s="1093"/>
      <c r="F37" s="1091"/>
      <c r="G37" s="1094"/>
    </row>
    <row r="38" spans="1:7" ht="10.5" customHeight="1">
      <c r="A38" s="1089"/>
      <c r="B38" s="1053" t="s">
        <v>676</v>
      </c>
      <c r="C38" s="678"/>
      <c r="D38" s="1095"/>
      <c r="E38" s="1096"/>
      <c r="F38" s="1096"/>
      <c r="G38" s="648"/>
    </row>
    <row r="39" spans="1:7" ht="13.5" customHeight="1">
      <c r="A39" s="936" t="s">
        <v>38</v>
      </c>
      <c r="B39" s="562" t="s">
        <v>263</v>
      </c>
      <c r="C39" s="332">
        <v>887</v>
      </c>
      <c r="D39" s="1097" t="s">
        <v>35</v>
      </c>
      <c r="E39" s="1098" t="s">
        <v>290</v>
      </c>
      <c r="F39" s="1099"/>
      <c r="G39" s="876">
        <f>G40+G43+G44</f>
        <v>2206.8</v>
      </c>
    </row>
    <row r="40" spans="1:7" ht="14.25" customHeight="1">
      <c r="A40" s="1100" t="s">
        <v>55</v>
      </c>
      <c r="B40" s="558" t="s">
        <v>451</v>
      </c>
      <c r="C40" s="558">
        <v>887</v>
      </c>
      <c r="D40" s="1049" t="s">
        <v>35</v>
      </c>
      <c r="E40" s="1074" t="s">
        <v>290</v>
      </c>
      <c r="F40" s="1049" t="s">
        <v>450</v>
      </c>
      <c r="G40" s="658">
        <v>2169.8</v>
      </c>
    </row>
    <row r="41" spans="1:7" ht="9.75" customHeight="1">
      <c r="A41" s="1101"/>
      <c r="B41" s="713" t="s">
        <v>449</v>
      </c>
      <c r="C41" s="713"/>
      <c r="D41" s="1092"/>
      <c r="E41" s="1102"/>
      <c r="F41" s="1092"/>
      <c r="G41" s="727"/>
    </row>
    <row r="42" spans="1:7" ht="14.25" customHeight="1">
      <c r="A42" s="1103"/>
      <c r="B42" s="1053" t="s">
        <v>676</v>
      </c>
      <c r="C42" s="678"/>
      <c r="D42" s="1086"/>
      <c r="E42" s="1104"/>
      <c r="F42" s="1086"/>
      <c r="G42" s="1105"/>
    </row>
    <row r="43" spans="1:7" ht="13.5" customHeight="1">
      <c r="A43" s="1106" t="s">
        <v>183</v>
      </c>
      <c r="B43" s="558" t="s">
        <v>464</v>
      </c>
      <c r="C43" s="558">
        <v>887</v>
      </c>
      <c r="D43" s="1049" t="s">
        <v>35</v>
      </c>
      <c r="E43" s="1074" t="s">
        <v>290</v>
      </c>
      <c r="F43" s="1073">
        <v>200</v>
      </c>
      <c r="G43" s="1107">
        <v>36</v>
      </c>
    </row>
    <row r="44" spans="1:7" ht="13.5" customHeight="1" thickBot="1">
      <c r="A44" s="1108" t="s">
        <v>227</v>
      </c>
      <c r="B44" s="558" t="s">
        <v>677</v>
      </c>
      <c r="C44" s="738">
        <v>887</v>
      </c>
      <c r="D44" s="1182" t="s">
        <v>35</v>
      </c>
      <c r="E44" s="1383" t="s">
        <v>290</v>
      </c>
      <c r="F44" s="1384">
        <v>800</v>
      </c>
      <c r="G44" s="742">
        <v>1</v>
      </c>
    </row>
    <row r="45" spans="1:7" ht="13.5" customHeight="1" thickBot="1">
      <c r="A45" s="1110"/>
      <c r="B45" s="1382"/>
      <c r="C45" s="632"/>
      <c r="D45" s="1111"/>
      <c r="E45" s="1112"/>
      <c r="F45" s="1113"/>
      <c r="G45" s="1114"/>
    </row>
    <row r="46" spans="1:7" ht="13.5" customHeight="1">
      <c r="A46" s="1115"/>
      <c r="B46" s="1116" t="s">
        <v>267</v>
      </c>
      <c r="C46" s="1117">
        <v>973</v>
      </c>
      <c r="D46" s="1118"/>
      <c r="E46" s="1119"/>
      <c r="F46" s="1120"/>
      <c r="G46" s="629">
        <f>G50+G69+G76+G80+G100+G109+G144+G175+G197+G216+G223</f>
        <v>85770.8</v>
      </c>
    </row>
    <row r="47" spans="1:7" ht="13.5" customHeight="1">
      <c r="A47" s="1115"/>
      <c r="B47" s="1104" t="s">
        <v>251</v>
      </c>
      <c r="C47" s="1121"/>
      <c r="D47" s="1122"/>
      <c r="E47" s="1096"/>
      <c r="F47" s="1123"/>
      <c r="G47" s="648"/>
    </row>
    <row r="48" spans="1:7" ht="13.5" customHeight="1" hidden="1" thickBot="1">
      <c r="A48" s="1124"/>
      <c r="B48" s="1125" t="s">
        <v>154</v>
      </c>
      <c r="C48" s="748"/>
      <c r="D48" s="1086"/>
      <c r="E48" s="1096"/>
      <c r="F48" s="1088"/>
      <c r="G48" s="648"/>
    </row>
    <row r="49" spans="1:7" ht="13.5" customHeight="1" hidden="1">
      <c r="A49" s="1126" t="s">
        <v>10</v>
      </c>
      <c r="B49" s="1127" t="s">
        <v>179</v>
      </c>
      <c r="C49" s="752" t="s">
        <v>69</v>
      </c>
      <c r="D49" s="1128" t="s">
        <v>36</v>
      </c>
      <c r="E49" s="1129"/>
      <c r="F49" s="1130"/>
      <c r="G49" s="755">
        <f>G53+G58+G64</f>
        <v>9846.699999999999</v>
      </c>
    </row>
    <row r="50" spans="1:7" ht="13.5" customHeight="1">
      <c r="A50" s="1131" t="s">
        <v>10</v>
      </c>
      <c r="B50" s="1132" t="s">
        <v>268</v>
      </c>
      <c r="C50" s="377">
        <v>973</v>
      </c>
      <c r="D50" s="1133" t="s">
        <v>36</v>
      </c>
      <c r="E50" s="1129"/>
      <c r="F50" s="1129"/>
      <c r="G50" s="755">
        <f>G53+G58+G64</f>
        <v>9846.699999999999</v>
      </c>
    </row>
    <row r="51" spans="1:7" ht="13.5" customHeight="1">
      <c r="A51" s="1115"/>
      <c r="B51" s="378" t="s">
        <v>269</v>
      </c>
      <c r="C51" s="748"/>
      <c r="D51" s="1077"/>
      <c r="E51" s="1087"/>
      <c r="F51" s="1087"/>
      <c r="G51" s="642"/>
    </row>
    <row r="52" spans="1:7" ht="13.5" customHeight="1">
      <c r="A52" s="1124"/>
      <c r="B52" s="645" t="s">
        <v>423</v>
      </c>
      <c r="C52" s="678"/>
      <c r="D52" s="1095"/>
      <c r="E52" s="1096"/>
      <c r="F52" s="1096"/>
      <c r="G52" s="648"/>
    </row>
    <row r="53" spans="1:7" ht="13.5" customHeight="1">
      <c r="A53" s="1063" t="s">
        <v>43</v>
      </c>
      <c r="B53" s="333" t="s">
        <v>270</v>
      </c>
      <c r="C53" s="333">
        <v>973</v>
      </c>
      <c r="D53" s="1134" t="s">
        <v>36</v>
      </c>
      <c r="E53" s="1135" t="s">
        <v>40</v>
      </c>
      <c r="F53" s="1135"/>
      <c r="G53" s="763">
        <f>SUM(G54:G57)</f>
        <v>1352.3</v>
      </c>
    </row>
    <row r="54" spans="1:7" ht="13.5" customHeight="1">
      <c r="A54" s="765" t="s">
        <v>81</v>
      </c>
      <c r="B54" s="558" t="s">
        <v>451</v>
      </c>
      <c r="C54" s="558">
        <v>973</v>
      </c>
      <c r="D54" s="1049" t="s">
        <v>36</v>
      </c>
      <c r="E54" s="1090" t="s">
        <v>40</v>
      </c>
      <c r="F54" s="1073">
        <v>100</v>
      </c>
      <c r="G54" s="711">
        <v>1112.8</v>
      </c>
    </row>
    <row r="55" spans="1:7" ht="13.5" customHeight="1">
      <c r="A55" s="1416"/>
      <c r="B55" s="713" t="s">
        <v>449</v>
      </c>
      <c r="C55" s="713"/>
      <c r="D55" s="1092"/>
      <c r="E55" s="1093"/>
      <c r="F55" s="1091"/>
      <c r="G55" s="1094"/>
    </row>
    <row r="56" spans="1:7" ht="13.5" customHeight="1">
      <c r="A56" s="1417"/>
      <c r="B56" s="1053" t="s">
        <v>676</v>
      </c>
      <c r="C56" s="678"/>
      <c r="D56" s="1086"/>
      <c r="E56" s="1096"/>
      <c r="F56" s="1088"/>
      <c r="G56" s="648"/>
    </row>
    <row r="57" spans="1:7" ht="13.5" customHeight="1">
      <c r="A57" s="765" t="s">
        <v>691</v>
      </c>
      <c r="B57" s="1059" t="s">
        <v>685</v>
      </c>
      <c r="C57" s="558">
        <v>973</v>
      </c>
      <c r="D57" s="1049" t="s">
        <v>36</v>
      </c>
      <c r="E57" s="1090" t="s">
        <v>40</v>
      </c>
      <c r="F57" s="1073">
        <v>100</v>
      </c>
      <c r="G57" s="648">
        <v>239.5</v>
      </c>
    </row>
    <row r="58" spans="1:7" ht="13.5" customHeight="1">
      <c r="A58" s="1126" t="s">
        <v>82</v>
      </c>
      <c r="B58" s="562" t="s">
        <v>271</v>
      </c>
      <c r="C58" s="578">
        <v>973</v>
      </c>
      <c r="D58" s="1136" t="s">
        <v>36</v>
      </c>
      <c r="E58" s="1136" t="s">
        <v>112</v>
      </c>
      <c r="F58" s="1137"/>
      <c r="G58" s="897">
        <f>G59+G62+G63</f>
        <v>8489.1</v>
      </c>
    </row>
    <row r="59" spans="1:7" ht="13.5" customHeight="1">
      <c r="A59" s="830" t="s">
        <v>83</v>
      </c>
      <c r="B59" s="558" t="s">
        <v>451</v>
      </c>
      <c r="C59" s="729">
        <v>973</v>
      </c>
      <c r="D59" s="909" t="s">
        <v>36</v>
      </c>
      <c r="E59" s="909" t="s">
        <v>112</v>
      </c>
      <c r="F59" s="910">
        <v>100</v>
      </c>
      <c r="G59" s="658">
        <v>6333.6</v>
      </c>
    </row>
    <row r="60" spans="1:7" ht="13.5" customHeight="1">
      <c r="A60" s="1089"/>
      <c r="B60" s="713" t="s">
        <v>449</v>
      </c>
      <c r="C60" s="733"/>
      <c r="D60" s="1138"/>
      <c r="E60" s="1138"/>
      <c r="F60" s="1139"/>
      <c r="G60" s="727"/>
    </row>
    <row r="61" spans="1:7" ht="13.5" customHeight="1">
      <c r="A61" s="1140"/>
      <c r="B61" s="1053" t="s">
        <v>676</v>
      </c>
      <c r="C61" s="379"/>
      <c r="D61" s="1141"/>
      <c r="E61" s="1141"/>
      <c r="F61" s="1142"/>
      <c r="G61" s="1105"/>
    </row>
    <row r="62" spans="1:7" ht="13.5" customHeight="1">
      <c r="A62" s="1143" t="s">
        <v>155</v>
      </c>
      <c r="B62" s="558" t="s">
        <v>464</v>
      </c>
      <c r="C62" s="568">
        <v>973</v>
      </c>
      <c r="D62" s="1138" t="s">
        <v>36</v>
      </c>
      <c r="E62" s="1091" t="s">
        <v>112</v>
      </c>
      <c r="F62" s="1093">
        <v>200</v>
      </c>
      <c r="G62" s="727">
        <v>2120.5</v>
      </c>
    </row>
    <row r="63" spans="1:7" ht="13.5" customHeight="1">
      <c r="A63" s="1143" t="s">
        <v>228</v>
      </c>
      <c r="B63" s="886" t="s">
        <v>677</v>
      </c>
      <c r="C63" s="886">
        <v>973</v>
      </c>
      <c r="D63" s="1109" t="s">
        <v>36</v>
      </c>
      <c r="E63" s="1144" t="s">
        <v>112</v>
      </c>
      <c r="F63" s="1144">
        <v>800</v>
      </c>
      <c r="G63" s="1145">
        <v>35</v>
      </c>
    </row>
    <row r="64" spans="1:7" ht="13.5" customHeight="1">
      <c r="A64" s="1146" t="s">
        <v>121</v>
      </c>
      <c r="B64" s="380" t="s">
        <v>273</v>
      </c>
      <c r="C64" s="380">
        <v>973</v>
      </c>
      <c r="D64" s="1099" t="s">
        <v>36</v>
      </c>
      <c r="E64" s="1147" t="s">
        <v>201</v>
      </c>
      <c r="F64" s="1065"/>
      <c r="G64" s="785">
        <v>5.3</v>
      </c>
    </row>
    <row r="65" spans="1:8" ht="13.5" customHeight="1">
      <c r="A65" s="1148"/>
      <c r="B65" s="380" t="s">
        <v>274</v>
      </c>
      <c r="C65" s="1076"/>
      <c r="D65" s="1077"/>
      <c r="E65" s="1149"/>
      <c r="F65" s="1087"/>
      <c r="G65" s="1150"/>
      <c r="H65" s="20"/>
    </row>
    <row r="66" spans="1:7" ht="13.5" customHeight="1">
      <c r="A66" s="1148"/>
      <c r="B66" s="380" t="s">
        <v>275</v>
      </c>
      <c r="C66" s="1076"/>
      <c r="D66" s="1077"/>
      <c r="E66" s="1149"/>
      <c r="F66" s="1087"/>
      <c r="G66" s="1150"/>
    </row>
    <row r="67" spans="1:7" ht="13.5" customHeight="1" thickBot="1">
      <c r="A67" s="1151" t="s">
        <v>113</v>
      </c>
      <c r="B67" s="558" t="s">
        <v>464</v>
      </c>
      <c r="C67" s="1152">
        <v>973</v>
      </c>
      <c r="D67" s="1049" t="s">
        <v>36</v>
      </c>
      <c r="E67" s="1090" t="s">
        <v>201</v>
      </c>
      <c r="F67" s="1073">
        <v>200</v>
      </c>
      <c r="G67" s="658">
        <v>5.3</v>
      </c>
    </row>
    <row r="68" spans="1:7" ht="13.5" customHeight="1" thickBot="1">
      <c r="A68" s="1155"/>
      <c r="B68" s="1156"/>
      <c r="C68" s="623"/>
      <c r="D68" s="1157"/>
      <c r="E68" s="1158"/>
      <c r="F68" s="1158"/>
      <c r="G68" s="1114"/>
    </row>
    <row r="69" spans="1:7" ht="13.5" customHeight="1">
      <c r="A69" s="1159"/>
      <c r="B69" s="1436" t="s">
        <v>378</v>
      </c>
      <c r="C69" s="1160">
        <v>962</v>
      </c>
      <c r="D69" s="1077"/>
      <c r="E69" s="1087"/>
      <c r="F69" s="1087"/>
      <c r="G69" s="1150">
        <v>5000</v>
      </c>
    </row>
    <row r="70" spans="1:8" ht="13.5" customHeight="1" thickBot="1">
      <c r="A70" s="1161"/>
      <c r="B70" s="1437" t="s">
        <v>379</v>
      </c>
      <c r="C70" s="632"/>
      <c r="D70" s="1153"/>
      <c r="E70" s="1154"/>
      <c r="F70" s="1154"/>
      <c r="G70" s="663"/>
      <c r="H70" s="1"/>
    </row>
    <row r="71" spans="1:8" ht="13.5" customHeight="1">
      <c r="A71" s="790" t="s">
        <v>11</v>
      </c>
      <c r="B71" s="1163" t="s">
        <v>276</v>
      </c>
      <c r="C71" s="587">
        <v>962</v>
      </c>
      <c r="D71" s="1164" t="s">
        <v>192</v>
      </c>
      <c r="E71" s="1165"/>
      <c r="F71" s="1165"/>
      <c r="G71" s="975">
        <f>G72</f>
        <v>5000</v>
      </c>
      <c r="H71" s="1"/>
    </row>
    <row r="72" spans="1:8" ht="13.5" customHeight="1">
      <c r="A72" s="1126" t="s">
        <v>12</v>
      </c>
      <c r="B72" s="578" t="s">
        <v>277</v>
      </c>
      <c r="C72" s="331">
        <v>962</v>
      </c>
      <c r="D72" s="1064" t="s">
        <v>192</v>
      </c>
      <c r="E72" s="1065" t="s">
        <v>391</v>
      </c>
      <c r="F72" s="1166"/>
      <c r="G72" s="652">
        <f>G74</f>
        <v>5000</v>
      </c>
      <c r="H72" s="1"/>
    </row>
    <row r="73" spans="1:7" ht="13.5" customHeight="1" hidden="1" thickBot="1">
      <c r="A73" s="1167"/>
      <c r="B73" s="1168" t="s">
        <v>60</v>
      </c>
      <c r="C73" s="678"/>
      <c r="D73" s="1086"/>
      <c r="E73" s="1096"/>
      <c r="F73" s="1088"/>
      <c r="G73" s="1105"/>
    </row>
    <row r="74" spans="1:8" ht="13.5" customHeight="1" thickBot="1">
      <c r="A74" s="830" t="s">
        <v>114</v>
      </c>
      <c r="B74" s="558" t="s">
        <v>464</v>
      </c>
      <c r="C74" s="558">
        <v>962</v>
      </c>
      <c r="D74" s="909" t="s">
        <v>192</v>
      </c>
      <c r="E74" s="1090" t="s">
        <v>391</v>
      </c>
      <c r="F74" s="1090">
        <v>200</v>
      </c>
      <c r="G74" s="658">
        <v>5000</v>
      </c>
      <c r="H74" s="1"/>
    </row>
    <row r="75" spans="1:7" ht="13.5" customHeight="1" thickBot="1">
      <c r="A75" s="1172"/>
      <c r="B75" s="1156"/>
      <c r="C75" s="1156"/>
      <c r="D75" s="1173"/>
      <c r="E75" s="1174"/>
      <c r="F75" s="1174"/>
      <c r="G75" s="1175"/>
    </row>
    <row r="76" spans="1:7" ht="13.5" customHeight="1">
      <c r="A76" s="1415" t="s">
        <v>15</v>
      </c>
      <c r="B76" s="379" t="s">
        <v>278</v>
      </c>
      <c r="C76" s="379">
        <v>973</v>
      </c>
      <c r="D76" s="1141" t="s">
        <v>96</v>
      </c>
      <c r="E76" s="1141"/>
      <c r="F76" s="1176"/>
      <c r="G76" s="1177">
        <f>G77</f>
        <v>1231.6</v>
      </c>
    </row>
    <row r="77" spans="1:7" ht="13.5" customHeight="1">
      <c r="A77" s="1178" t="s">
        <v>17</v>
      </c>
      <c r="B77" s="562" t="s">
        <v>279</v>
      </c>
      <c r="C77" s="796">
        <v>973</v>
      </c>
      <c r="D77" s="1179" t="s">
        <v>96</v>
      </c>
      <c r="E77" s="1179" t="s">
        <v>84</v>
      </c>
      <c r="F77" s="1179"/>
      <c r="G77" s="798">
        <f>G78</f>
        <v>1231.6</v>
      </c>
    </row>
    <row r="78" spans="1:8" ht="13.5" customHeight="1" thickBot="1">
      <c r="A78" s="1108" t="s">
        <v>184</v>
      </c>
      <c r="B78" s="558" t="s">
        <v>677</v>
      </c>
      <c r="C78" s="1180" t="s">
        <v>69</v>
      </c>
      <c r="D78" s="1181" t="s">
        <v>96</v>
      </c>
      <c r="E78" s="1182" t="s">
        <v>84</v>
      </c>
      <c r="F78" s="1180" t="s">
        <v>678</v>
      </c>
      <c r="G78" s="1445">
        <v>1231.6</v>
      </c>
      <c r="H78" s="334"/>
    </row>
    <row r="79" spans="1:7" ht="13.5" customHeight="1" thickBot="1">
      <c r="A79" s="1075"/>
      <c r="B79" s="1156"/>
      <c r="C79" s="821"/>
      <c r="D79" s="1092"/>
      <c r="E79" s="1092"/>
      <c r="F79" s="821"/>
      <c r="G79" s="1381"/>
    </row>
    <row r="80" spans="1:7" ht="13.5" customHeight="1">
      <c r="A80" s="1183" t="s">
        <v>21</v>
      </c>
      <c r="B80" s="587" t="s">
        <v>280</v>
      </c>
      <c r="C80" s="1184" t="s">
        <v>69</v>
      </c>
      <c r="D80" s="1164" t="s">
        <v>95</v>
      </c>
      <c r="E80" s="1164"/>
      <c r="F80" s="1184"/>
      <c r="G80" s="793">
        <f>G81+G85+G91+G94</f>
        <v>2045</v>
      </c>
    </row>
    <row r="81" spans="1:7" ht="13.5" customHeight="1">
      <c r="A81" s="1185" t="s">
        <v>22</v>
      </c>
      <c r="B81" s="1186" t="s">
        <v>281</v>
      </c>
      <c r="C81" s="813" t="s">
        <v>69</v>
      </c>
      <c r="D81" s="1136" t="s">
        <v>95</v>
      </c>
      <c r="E81" s="1064" t="s">
        <v>124</v>
      </c>
      <c r="F81" s="1187"/>
      <c r="G81" s="652">
        <f>G83</f>
        <v>99</v>
      </c>
    </row>
    <row r="82" spans="1:7" ht="13.5" customHeight="1">
      <c r="A82" s="760"/>
      <c r="B82" s="1188" t="s">
        <v>282</v>
      </c>
      <c r="C82" s="1189"/>
      <c r="D82" s="1141"/>
      <c r="E82" s="1067"/>
      <c r="F82" s="1190"/>
      <c r="G82" s="648"/>
    </row>
    <row r="83" spans="1:7" ht="13.5" customHeight="1">
      <c r="A83" s="765" t="s">
        <v>115</v>
      </c>
      <c r="B83" s="558" t="s">
        <v>464</v>
      </c>
      <c r="C83" s="818" t="s">
        <v>69</v>
      </c>
      <c r="D83" s="909" t="s">
        <v>95</v>
      </c>
      <c r="E83" s="909" t="s">
        <v>124</v>
      </c>
      <c r="F83" s="1191" t="s">
        <v>679</v>
      </c>
      <c r="G83" s="658">
        <v>99</v>
      </c>
    </row>
    <row r="84" spans="1:7" ht="13.5" customHeight="1">
      <c r="A84" s="823"/>
      <c r="B84" s="693" t="s">
        <v>264</v>
      </c>
      <c r="C84" s="1192"/>
      <c r="D84" s="1077"/>
      <c r="E84" s="1095"/>
      <c r="F84" s="1193"/>
      <c r="G84" s="1150"/>
    </row>
    <row r="85" spans="1:7" ht="13.5" customHeight="1">
      <c r="A85" s="872" t="s">
        <v>23</v>
      </c>
      <c r="B85" s="331" t="s">
        <v>157</v>
      </c>
      <c r="C85" s="1194" t="s">
        <v>69</v>
      </c>
      <c r="D85" s="1136" t="s">
        <v>95</v>
      </c>
      <c r="E85" s="1195" t="s">
        <v>56</v>
      </c>
      <c r="F85" s="828"/>
      <c r="G85" s="652">
        <f>G89</f>
        <v>574</v>
      </c>
    </row>
    <row r="86" spans="1:7" ht="13.5" customHeight="1">
      <c r="A86" s="872"/>
      <c r="B86" s="332" t="s">
        <v>284</v>
      </c>
      <c r="C86" s="1192"/>
      <c r="D86" s="1077"/>
      <c r="E86" s="1062"/>
      <c r="F86" s="1196"/>
      <c r="G86" s="642"/>
    </row>
    <row r="87" spans="1:7" ht="14.25" customHeight="1">
      <c r="A87" s="872"/>
      <c r="B87" s="332" t="s">
        <v>285</v>
      </c>
      <c r="C87" s="1192"/>
      <c r="D87" s="1077"/>
      <c r="E87" s="1062"/>
      <c r="F87" s="1196"/>
      <c r="G87" s="642"/>
    </row>
    <row r="88" spans="1:7" ht="13.5" customHeight="1">
      <c r="A88" s="872"/>
      <c r="B88" s="333" t="s">
        <v>286</v>
      </c>
      <c r="C88" s="1197"/>
      <c r="D88" s="1095"/>
      <c r="E88" s="1062"/>
      <c r="F88" s="1190"/>
      <c r="G88" s="648"/>
    </row>
    <row r="89" spans="1:7" ht="13.5" customHeight="1">
      <c r="A89" s="830" t="s">
        <v>24</v>
      </c>
      <c r="B89" s="565" t="s">
        <v>680</v>
      </c>
      <c r="C89" s="558">
        <v>973</v>
      </c>
      <c r="D89" s="1049" t="s">
        <v>95</v>
      </c>
      <c r="E89" s="1074" t="s">
        <v>56</v>
      </c>
      <c r="F89" s="909" t="s">
        <v>682</v>
      </c>
      <c r="G89" s="774">
        <v>574</v>
      </c>
    </row>
    <row r="90" spans="1:7" ht="13.5" customHeight="1">
      <c r="A90" s="823"/>
      <c r="B90" s="713" t="s">
        <v>681</v>
      </c>
      <c r="C90" s="1198"/>
      <c r="D90" s="1199"/>
      <c r="E90" s="1198"/>
      <c r="F90" s="1198"/>
      <c r="G90" s="1200"/>
    </row>
    <row r="91" spans="1:7" ht="13.5" customHeight="1">
      <c r="A91" s="1185" t="s">
        <v>229</v>
      </c>
      <c r="B91" s="562" t="s">
        <v>287</v>
      </c>
      <c r="C91" s="331">
        <v>973</v>
      </c>
      <c r="D91" s="1064" t="s">
        <v>95</v>
      </c>
      <c r="E91" s="1137" t="s">
        <v>169</v>
      </c>
      <c r="F91" s="1064"/>
      <c r="G91" s="652">
        <f>G92</f>
        <v>1300</v>
      </c>
    </row>
    <row r="92" spans="1:7" ht="13.5" customHeight="1">
      <c r="A92" s="1201" t="s">
        <v>230</v>
      </c>
      <c r="B92" s="558" t="s">
        <v>464</v>
      </c>
      <c r="C92" s="729">
        <v>973</v>
      </c>
      <c r="D92" s="909" t="s">
        <v>95</v>
      </c>
      <c r="E92" s="910" t="s">
        <v>169</v>
      </c>
      <c r="F92" s="909" t="s">
        <v>679</v>
      </c>
      <c r="G92" s="658">
        <v>1300</v>
      </c>
    </row>
    <row r="93" spans="1:7" ht="13.5" customHeight="1">
      <c r="A93" s="1202"/>
      <c r="B93" s="693" t="s">
        <v>264</v>
      </c>
      <c r="C93" s="1203"/>
      <c r="D93" s="1055"/>
      <c r="E93" s="1204"/>
      <c r="F93" s="1055"/>
      <c r="G93" s="1205"/>
    </row>
    <row r="94" spans="1:7" ht="15" customHeight="1">
      <c r="A94" s="1185" t="s">
        <v>231</v>
      </c>
      <c r="B94" s="567" t="s">
        <v>362</v>
      </c>
      <c r="C94" s="332">
        <v>973</v>
      </c>
      <c r="D94" s="1097" t="s">
        <v>95</v>
      </c>
      <c r="E94" s="1098" t="s">
        <v>159</v>
      </c>
      <c r="F94" s="1097"/>
      <c r="G94" s="785">
        <f>G97</f>
        <v>72</v>
      </c>
    </row>
    <row r="95" spans="1:7" ht="13.5" customHeight="1">
      <c r="A95" s="872"/>
      <c r="B95" s="567" t="s">
        <v>363</v>
      </c>
      <c r="C95" s="748"/>
      <c r="D95" s="1149"/>
      <c r="E95" s="1079"/>
      <c r="F95" s="1149"/>
      <c r="G95" s="642"/>
    </row>
    <row r="96" spans="1:7" ht="13.5" customHeight="1">
      <c r="A96" s="1206"/>
      <c r="B96" s="573" t="s">
        <v>257</v>
      </c>
      <c r="C96" s="678"/>
      <c r="D96" s="1086"/>
      <c r="E96" s="1104"/>
      <c r="F96" s="1086"/>
      <c r="G96" s="648"/>
    </row>
    <row r="97" spans="1:7" ht="13.5" customHeight="1">
      <c r="A97" s="1201" t="s">
        <v>232</v>
      </c>
      <c r="B97" s="565" t="s">
        <v>680</v>
      </c>
      <c r="C97" s="558">
        <v>973</v>
      </c>
      <c r="D97" s="1049" t="s">
        <v>95</v>
      </c>
      <c r="E97" s="1074" t="s">
        <v>159</v>
      </c>
      <c r="F97" s="1207" t="s">
        <v>682</v>
      </c>
      <c r="G97" s="774">
        <v>72</v>
      </c>
    </row>
    <row r="98" spans="1:7" ht="13.5" customHeight="1" thickBot="1">
      <c r="A98" s="1208"/>
      <c r="B98" s="878" t="s">
        <v>681</v>
      </c>
      <c r="C98" s="545"/>
      <c r="D98" s="1153"/>
      <c r="E98" s="1209"/>
      <c r="F98" s="1210"/>
      <c r="G98" s="1211"/>
    </row>
    <row r="99" spans="1:7" ht="12.75" customHeight="1" thickBot="1">
      <c r="A99" s="1212"/>
      <c r="B99" s="1156"/>
      <c r="C99" s="623"/>
      <c r="D99" s="1157"/>
      <c r="E99" s="1213"/>
      <c r="F99" s="1157"/>
      <c r="G99" s="1214"/>
    </row>
    <row r="100" spans="1:7" ht="13.5" customHeight="1">
      <c r="A100" s="1215"/>
      <c r="B100" s="1436" t="s">
        <v>288</v>
      </c>
      <c r="C100" s="1435"/>
      <c r="D100" s="1434"/>
      <c r="E100" s="1116"/>
      <c r="F100" s="1217"/>
      <c r="G100" s="1218">
        <f>G102</f>
        <v>525</v>
      </c>
    </row>
    <row r="101" spans="1:7" ht="13.5" customHeight="1" thickBot="1">
      <c r="A101" s="1219"/>
      <c r="B101" s="1437" t="s">
        <v>289</v>
      </c>
      <c r="C101" s="1321"/>
      <c r="D101" s="1153"/>
      <c r="E101" s="1209"/>
      <c r="F101" s="1221"/>
      <c r="G101" s="1222"/>
    </row>
    <row r="102" spans="1:7" ht="13.5" customHeight="1">
      <c r="A102" s="1223" t="s">
        <v>233</v>
      </c>
      <c r="B102" s="114" t="s">
        <v>294</v>
      </c>
      <c r="C102" s="381">
        <v>973</v>
      </c>
      <c r="D102" s="1062" t="s">
        <v>41</v>
      </c>
      <c r="E102" s="1224"/>
      <c r="F102" s="989"/>
      <c r="G102" s="667">
        <f>G104</f>
        <v>525</v>
      </c>
    </row>
    <row r="103" spans="1:7" ht="13.5" customHeight="1">
      <c r="A103" s="1225"/>
      <c r="B103" s="114" t="s">
        <v>295</v>
      </c>
      <c r="C103" s="645"/>
      <c r="D103" s="1141"/>
      <c r="E103" s="1068"/>
      <c r="F103" s="1141"/>
      <c r="G103" s="648"/>
    </row>
    <row r="104" spans="1:7" ht="13.5" customHeight="1">
      <c r="A104" s="1063" t="s">
        <v>70</v>
      </c>
      <c r="B104" s="546" t="s">
        <v>296</v>
      </c>
      <c r="C104" s="331">
        <v>973</v>
      </c>
      <c r="D104" s="1064" t="s">
        <v>41</v>
      </c>
      <c r="E104" s="1137" t="s">
        <v>125</v>
      </c>
      <c r="F104" s="1066"/>
      <c r="G104" s="652">
        <f>G106</f>
        <v>525</v>
      </c>
    </row>
    <row r="105" spans="1:7" s="14" customFormat="1" ht="13.5" customHeight="1">
      <c r="A105" s="760"/>
      <c r="B105" s="380" t="s">
        <v>297</v>
      </c>
      <c r="C105" s="748"/>
      <c r="D105" s="1149"/>
      <c r="E105" s="1079"/>
      <c r="F105" s="1149"/>
      <c r="G105" s="648"/>
    </row>
    <row r="106" spans="1:7" ht="13.5" customHeight="1">
      <c r="A106" s="830" t="s">
        <v>234</v>
      </c>
      <c r="B106" s="558" t="s">
        <v>464</v>
      </c>
      <c r="C106" s="729">
        <v>973</v>
      </c>
      <c r="D106" s="909" t="s">
        <v>41</v>
      </c>
      <c r="E106" s="1226" t="s">
        <v>125</v>
      </c>
      <c r="F106" s="273">
        <v>200</v>
      </c>
      <c r="G106" s="1227">
        <v>525</v>
      </c>
    </row>
    <row r="107" spans="1:7" ht="12" customHeight="1" thickBot="1">
      <c r="A107" s="1169"/>
      <c r="B107" s="693" t="s">
        <v>264</v>
      </c>
      <c r="C107" s="1228"/>
      <c r="D107" s="1229"/>
      <c r="E107" s="1209"/>
      <c r="F107" s="1209"/>
      <c r="G107" s="1211"/>
    </row>
    <row r="108" spans="1:7" ht="12" customHeight="1" thickBot="1">
      <c r="A108" s="1172"/>
      <c r="B108" s="1156"/>
      <c r="C108" s="1230"/>
      <c r="D108" s="1231"/>
      <c r="E108" s="1213"/>
      <c r="F108" s="1213"/>
      <c r="G108" s="1214"/>
    </row>
    <row r="109" spans="1:7" ht="13.5" customHeight="1" thickBot="1">
      <c r="A109" s="1232"/>
      <c r="B109" s="1233" t="s">
        <v>298</v>
      </c>
      <c r="C109" s="1234"/>
      <c r="D109" s="1433"/>
      <c r="E109" s="1430"/>
      <c r="F109" s="1432"/>
      <c r="G109" s="1235">
        <f>G110+G114+G117+G120+G138+G125+G129+G134</f>
        <v>46000</v>
      </c>
    </row>
    <row r="110" spans="1:7" ht="13.5" customHeight="1">
      <c r="A110" s="790" t="s">
        <v>71</v>
      </c>
      <c r="B110" s="587" t="s">
        <v>299</v>
      </c>
      <c r="C110" s="561">
        <v>973</v>
      </c>
      <c r="D110" s="1164" t="s">
        <v>42</v>
      </c>
      <c r="E110" s="1236"/>
      <c r="F110" s="1237"/>
      <c r="G110" s="793">
        <f>G111+G115+G118+G121+G139+G126+G130+G135</f>
        <v>46000</v>
      </c>
    </row>
    <row r="111" spans="1:7" ht="13.5" customHeight="1">
      <c r="A111" s="872" t="s">
        <v>301</v>
      </c>
      <c r="B111" s="380" t="s">
        <v>302</v>
      </c>
      <c r="C111" s="380">
        <v>973</v>
      </c>
      <c r="D111" s="1099" t="s">
        <v>42</v>
      </c>
      <c r="E111" s="1195" t="s">
        <v>129</v>
      </c>
      <c r="F111" s="1098"/>
      <c r="G111" s="785">
        <f>G113</f>
        <v>11390</v>
      </c>
    </row>
    <row r="112" spans="1:7" ht="13.5" customHeight="1">
      <c r="A112" s="1115"/>
      <c r="B112" s="380" t="s">
        <v>303</v>
      </c>
      <c r="C112" s="378"/>
      <c r="D112" s="1061"/>
      <c r="E112" s="1238"/>
      <c r="F112" s="1224"/>
      <c r="G112" s="642"/>
    </row>
    <row r="113" spans="1:7" ht="13.5" customHeight="1">
      <c r="A113" s="830" t="s">
        <v>130</v>
      </c>
      <c r="B113" s="558" t="s">
        <v>464</v>
      </c>
      <c r="C113" s="565">
        <v>973</v>
      </c>
      <c r="D113" s="909" t="s">
        <v>42</v>
      </c>
      <c r="E113" s="910" t="s">
        <v>129</v>
      </c>
      <c r="F113" s="273">
        <v>200</v>
      </c>
      <c r="G113" s="658">
        <v>11390</v>
      </c>
    </row>
    <row r="114" spans="1:7" ht="13.5" customHeight="1">
      <c r="A114" s="767"/>
      <c r="B114" s="693" t="s">
        <v>264</v>
      </c>
      <c r="C114" s="1239"/>
      <c r="D114" s="1095"/>
      <c r="E114" s="1069"/>
      <c r="F114" s="1104"/>
      <c r="G114" s="1105"/>
    </row>
    <row r="115" spans="1:7" ht="13.5" customHeight="1">
      <c r="A115" s="872" t="s">
        <v>304</v>
      </c>
      <c r="B115" s="567" t="s">
        <v>306</v>
      </c>
      <c r="C115" s="332">
        <v>973</v>
      </c>
      <c r="D115" s="1097" t="s">
        <v>42</v>
      </c>
      <c r="E115" s="1098" t="s">
        <v>131</v>
      </c>
      <c r="F115" s="1240"/>
      <c r="G115" s="785">
        <f>G116</f>
        <v>15762</v>
      </c>
    </row>
    <row r="116" spans="1:7" ht="12.75" customHeight="1">
      <c r="A116" s="1201" t="s">
        <v>193</v>
      </c>
      <c r="B116" s="558" t="s">
        <v>464</v>
      </c>
      <c r="C116" s="565">
        <v>973</v>
      </c>
      <c r="D116" s="909" t="s">
        <v>42</v>
      </c>
      <c r="E116" s="910" t="s">
        <v>131</v>
      </c>
      <c r="F116" s="273">
        <v>200</v>
      </c>
      <c r="G116" s="658">
        <v>15762</v>
      </c>
    </row>
    <row r="117" spans="1:7" ht="13.5" customHeight="1">
      <c r="A117" s="1248"/>
      <c r="B117" s="693" t="s">
        <v>264</v>
      </c>
      <c r="C117" s="678"/>
      <c r="D117" s="1095"/>
      <c r="E117" s="1112"/>
      <c r="F117" s="1104"/>
      <c r="G117" s="1105"/>
    </row>
    <row r="118" spans="1:7" ht="13.5" customHeight="1">
      <c r="A118" s="1206" t="s">
        <v>132</v>
      </c>
      <c r="B118" s="571" t="s">
        <v>305</v>
      </c>
      <c r="C118" s="567">
        <v>973</v>
      </c>
      <c r="D118" s="1099" t="s">
        <v>42</v>
      </c>
      <c r="E118" s="895" t="s">
        <v>133</v>
      </c>
      <c r="F118" s="1241"/>
      <c r="G118" s="868">
        <f>G119</f>
        <v>2407</v>
      </c>
    </row>
    <row r="119" spans="1:7" ht="13.5" customHeight="1">
      <c r="A119" s="1201" t="s">
        <v>235</v>
      </c>
      <c r="B119" s="558" t="s">
        <v>464</v>
      </c>
      <c r="C119" s="565">
        <v>973</v>
      </c>
      <c r="D119" s="909" t="s">
        <v>42</v>
      </c>
      <c r="E119" s="1242" t="s">
        <v>133</v>
      </c>
      <c r="F119" s="273">
        <v>200</v>
      </c>
      <c r="G119" s="658">
        <v>2407</v>
      </c>
    </row>
    <row r="120" spans="1:7" ht="13.5" customHeight="1">
      <c r="A120" s="1414"/>
      <c r="B120" s="693" t="s">
        <v>264</v>
      </c>
      <c r="C120" s="632"/>
      <c r="D120" s="1077"/>
      <c r="E120" s="554"/>
      <c r="F120" s="1079"/>
      <c r="G120" s="1244"/>
    </row>
    <row r="121" spans="1:7" ht="13.5" customHeight="1">
      <c r="A121" s="1185" t="s">
        <v>171</v>
      </c>
      <c r="B121" s="331" t="s">
        <v>307</v>
      </c>
      <c r="C121" s="331">
        <v>973</v>
      </c>
      <c r="D121" s="1136" t="s">
        <v>42</v>
      </c>
      <c r="E121" s="1137" t="s">
        <v>182</v>
      </c>
      <c r="F121" s="1137"/>
      <c r="G121" s="652">
        <f>G124</f>
        <v>250</v>
      </c>
    </row>
    <row r="122" spans="1:7" ht="13.5" customHeight="1">
      <c r="A122" s="872"/>
      <c r="B122" s="567" t="s">
        <v>308</v>
      </c>
      <c r="C122" s="748"/>
      <c r="D122" s="1149"/>
      <c r="E122" s="1079"/>
      <c r="F122" s="1112"/>
      <c r="G122" s="1244"/>
    </row>
    <row r="123" spans="1:7" ht="13.5" customHeight="1">
      <c r="A123" s="872"/>
      <c r="B123" s="567" t="s">
        <v>309</v>
      </c>
      <c r="C123" s="748"/>
      <c r="D123" s="1149"/>
      <c r="E123" s="1079"/>
      <c r="F123" s="1112"/>
      <c r="G123" s="1244"/>
    </row>
    <row r="124" spans="1:7" ht="13.5" customHeight="1">
      <c r="A124" s="1245" t="s">
        <v>172</v>
      </c>
      <c r="B124" s="558" t="s">
        <v>464</v>
      </c>
      <c r="C124" s="729">
        <v>973</v>
      </c>
      <c r="D124" s="909" t="s">
        <v>42</v>
      </c>
      <c r="E124" s="1242" t="s">
        <v>182</v>
      </c>
      <c r="F124" s="273">
        <v>200</v>
      </c>
      <c r="G124" s="774">
        <v>250</v>
      </c>
    </row>
    <row r="125" spans="1:7" ht="13.5" customHeight="1">
      <c r="A125" s="1243"/>
      <c r="B125" s="693" t="s">
        <v>264</v>
      </c>
      <c r="C125" s="1076"/>
      <c r="D125" s="1077"/>
      <c r="E125" s="1104"/>
      <c r="F125" s="1079"/>
      <c r="G125" s="1246"/>
    </row>
    <row r="126" spans="1:7" ht="13.5" customHeight="1">
      <c r="A126" s="1185" t="s">
        <v>173</v>
      </c>
      <c r="B126" s="332" t="s">
        <v>311</v>
      </c>
      <c r="C126" s="331">
        <v>973</v>
      </c>
      <c r="D126" s="1136" t="s">
        <v>42</v>
      </c>
      <c r="E126" s="1195" t="s">
        <v>134</v>
      </c>
      <c r="F126" s="1247"/>
      <c r="G126" s="652">
        <f>G128</f>
        <v>1831</v>
      </c>
    </row>
    <row r="127" spans="1:7" ht="13.5" customHeight="1">
      <c r="A127" s="1413"/>
      <c r="B127" s="332" t="s">
        <v>310</v>
      </c>
      <c r="C127" s="632"/>
      <c r="D127" s="1077"/>
      <c r="E127" s="1112"/>
      <c r="F127" s="1079"/>
      <c r="G127" s="629"/>
    </row>
    <row r="128" spans="1:7" ht="13.5" customHeight="1">
      <c r="A128" s="1201" t="s">
        <v>174</v>
      </c>
      <c r="B128" s="558" t="s">
        <v>464</v>
      </c>
      <c r="C128" s="558">
        <v>973</v>
      </c>
      <c r="D128" s="1049" t="s">
        <v>42</v>
      </c>
      <c r="E128" s="1242" t="s">
        <v>134</v>
      </c>
      <c r="F128" s="273">
        <v>200</v>
      </c>
      <c r="G128" s="774">
        <v>1831</v>
      </c>
    </row>
    <row r="129" spans="1:7" ht="13.5" customHeight="1">
      <c r="A129" s="977"/>
      <c r="B129" s="693" t="s">
        <v>264</v>
      </c>
      <c r="C129" s="748"/>
      <c r="D129" s="1149"/>
      <c r="E129" s="554"/>
      <c r="F129" s="1079"/>
      <c r="G129" s="852"/>
    </row>
    <row r="130" spans="1:7" ht="13.5" customHeight="1">
      <c r="A130" s="1185" t="s">
        <v>175</v>
      </c>
      <c r="B130" s="331" t="s">
        <v>318</v>
      </c>
      <c r="C130" s="331">
        <v>973</v>
      </c>
      <c r="D130" s="1136" t="s">
        <v>42</v>
      </c>
      <c r="E130" s="1137" t="s">
        <v>160</v>
      </c>
      <c r="F130" s="1247"/>
      <c r="G130" s="785">
        <f>G133</f>
        <v>3667</v>
      </c>
    </row>
    <row r="131" spans="1:7" ht="13.5" customHeight="1">
      <c r="A131" s="872"/>
      <c r="B131" s="332" t="s">
        <v>396</v>
      </c>
      <c r="C131" s="567"/>
      <c r="D131" s="1099"/>
      <c r="E131" s="1195"/>
      <c r="F131" s="1241"/>
      <c r="G131" s="785"/>
    </row>
    <row r="132" spans="1:7" ht="13.5" customHeight="1">
      <c r="A132" s="872"/>
      <c r="B132" s="333" t="s">
        <v>397</v>
      </c>
      <c r="C132" s="632"/>
      <c r="D132" s="1095"/>
      <c r="E132" s="1112"/>
      <c r="F132" s="1079"/>
      <c r="G132" s="642"/>
    </row>
    <row r="133" spans="1:7" ht="13.5" customHeight="1">
      <c r="A133" s="1201" t="s">
        <v>176</v>
      </c>
      <c r="B133" s="558" t="s">
        <v>464</v>
      </c>
      <c r="C133" s="558">
        <v>973</v>
      </c>
      <c r="D133" s="1138" t="s">
        <v>42</v>
      </c>
      <c r="E133" s="910" t="s">
        <v>160</v>
      </c>
      <c r="F133" s="273">
        <v>200</v>
      </c>
      <c r="G133" s="658">
        <v>3667</v>
      </c>
    </row>
    <row r="134" spans="1:7" s="15" customFormat="1" ht="13.5" customHeight="1">
      <c r="A134" s="1206"/>
      <c r="B134" s="693" t="s">
        <v>264</v>
      </c>
      <c r="C134" s="632"/>
      <c r="D134" s="1077"/>
      <c r="E134" s="1104"/>
      <c r="F134" s="1079"/>
      <c r="G134" s="1150"/>
    </row>
    <row r="135" spans="1:7" s="15" customFormat="1" ht="13.5" customHeight="1">
      <c r="A135" s="1185" t="s">
        <v>236</v>
      </c>
      <c r="B135" s="331" t="s">
        <v>312</v>
      </c>
      <c r="C135" s="331">
        <v>973</v>
      </c>
      <c r="D135" s="1136" t="s">
        <v>42</v>
      </c>
      <c r="E135" s="1195" t="s">
        <v>135</v>
      </c>
      <c r="F135" s="1137"/>
      <c r="G135" s="652">
        <f>G137</f>
        <v>10495</v>
      </c>
    </row>
    <row r="136" spans="1:7" ht="13.5" customHeight="1">
      <c r="A136" s="1206"/>
      <c r="B136" s="574" t="s">
        <v>313</v>
      </c>
      <c r="C136" s="632"/>
      <c r="D136" s="1077"/>
      <c r="E136" s="1112"/>
      <c r="F136" s="1079"/>
      <c r="G136" s="648"/>
    </row>
    <row r="137" spans="1:7" ht="13.5" customHeight="1">
      <c r="A137" s="1201" t="s">
        <v>170</v>
      </c>
      <c r="B137" s="558" t="s">
        <v>464</v>
      </c>
      <c r="C137" s="558">
        <v>973</v>
      </c>
      <c r="D137" s="909" t="s">
        <v>42</v>
      </c>
      <c r="E137" s="1074" t="s">
        <v>135</v>
      </c>
      <c r="F137" s="273">
        <v>200</v>
      </c>
      <c r="G137" s="658">
        <v>10495</v>
      </c>
    </row>
    <row r="138" spans="1:7" ht="13.5" customHeight="1">
      <c r="A138" s="1248"/>
      <c r="B138" s="693" t="s">
        <v>264</v>
      </c>
      <c r="C138" s="632"/>
      <c r="D138" s="1077"/>
      <c r="E138" s="1112"/>
      <c r="F138" s="1079"/>
      <c r="G138" s="1150"/>
    </row>
    <row r="139" spans="1:7" ht="13.5" customHeight="1">
      <c r="A139" s="872" t="s">
        <v>177</v>
      </c>
      <c r="B139" s="571" t="s">
        <v>315</v>
      </c>
      <c r="C139" s="331">
        <v>973</v>
      </c>
      <c r="D139" s="1136" t="s">
        <v>42</v>
      </c>
      <c r="E139" s="1137" t="s">
        <v>161</v>
      </c>
      <c r="F139" s="1137"/>
      <c r="G139" s="652">
        <f>G141</f>
        <v>198</v>
      </c>
    </row>
    <row r="140" spans="1:7" ht="13.5" customHeight="1">
      <c r="A140" s="872"/>
      <c r="B140" s="567" t="s">
        <v>314</v>
      </c>
      <c r="C140" s="748"/>
      <c r="D140" s="1149"/>
      <c r="E140" s="1079"/>
      <c r="F140" s="1104"/>
      <c r="G140" s="1249"/>
    </row>
    <row r="141" spans="1:7" ht="13.5" customHeight="1">
      <c r="A141" s="1250" t="s">
        <v>194</v>
      </c>
      <c r="B141" s="558" t="s">
        <v>464</v>
      </c>
      <c r="C141" s="558">
        <v>973</v>
      </c>
      <c r="D141" s="1049" t="s">
        <v>42</v>
      </c>
      <c r="E141" s="1074" t="s">
        <v>161</v>
      </c>
      <c r="F141" s="273">
        <v>200</v>
      </c>
      <c r="G141" s="658">
        <v>198</v>
      </c>
    </row>
    <row r="142" spans="1:7" ht="12.75" customHeight="1" thickBot="1">
      <c r="A142" s="1251"/>
      <c r="B142" s="693" t="s">
        <v>264</v>
      </c>
      <c r="C142" s="748"/>
      <c r="D142" s="1149"/>
      <c r="E142" s="1079"/>
      <c r="F142" s="1112"/>
      <c r="G142" s="1150"/>
    </row>
    <row r="143" spans="1:8" ht="12.75" customHeight="1" thickBot="1">
      <c r="A143" s="1212"/>
      <c r="B143" s="1252"/>
      <c r="C143" s="1252"/>
      <c r="D143" s="1118"/>
      <c r="E143" s="1216"/>
      <c r="F143" s="1216"/>
      <c r="G143" s="1114"/>
      <c r="H143" s="334"/>
    </row>
    <row r="144" spans="1:7" ht="13.5" customHeight="1">
      <c r="A144" s="790" t="s">
        <v>72</v>
      </c>
      <c r="B144" s="587" t="s">
        <v>300</v>
      </c>
      <c r="C144" s="587">
        <v>973</v>
      </c>
      <c r="D144" s="1164" t="s">
        <v>44</v>
      </c>
      <c r="E144" s="1253"/>
      <c r="F144" s="1253"/>
      <c r="G144" s="793">
        <f>G145+G151+G155</f>
        <v>3121</v>
      </c>
    </row>
    <row r="145" spans="1:7" ht="13.5" customHeight="1">
      <c r="A145" s="1126" t="s">
        <v>73</v>
      </c>
      <c r="B145" s="1254" t="s">
        <v>316</v>
      </c>
      <c r="C145" s="331">
        <v>973</v>
      </c>
      <c r="D145" s="1064" t="s">
        <v>44</v>
      </c>
      <c r="E145" s="1137" t="s">
        <v>46</v>
      </c>
      <c r="F145" s="1255"/>
      <c r="G145" s="652">
        <f>G147+G149</f>
        <v>790</v>
      </c>
    </row>
    <row r="146" spans="1:7" ht="13.5" customHeight="1">
      <c r="A146" s="1256"/>
      <c r="B146" s="571" t="s">
        <v>317</v>
      </c>
      <c r="C146" s="381"/>
      <c r="D146" s="1062"/>
      <c r="E146" s="1224"/>
      <c r="F146" s="1112"/>
      <c r="G146" s="642"/>
    </row>
    <row r="147" spans="1:7" ht="13.5" customHeight="1">
      <c r="A147" s="830" t="s">
        <v>146</v>
      </c>
      <c r="B147" s="558" t="s">
        <v>464</v>
      </c>
      <c r="C147" s="565">
        <v>973</v>
      </c>
      <c r="D147" s="909" t="s">
        <v>44</v>
      </c>
      <c r="E147" s="910" t="s">
        <v>46</v>
      </c>
      <c r="F147" s="273">
        <v>200</v>
      </c>
      <c r="G147" s="658">
        <v>30</v>
      </c>
    </row>
    <row r="148" spans="1:7" ht="13.5" customHeight="1">
      <c r="A148" s="767"/>
      <c r="B148" s="693" t="s">
        <v>264</v>
      </c>
      <c r="C148" s="1168"/>
      <c r="D148" s="1095"/>
      <c r="E148" s="1069"/>
      <c r="F148" s="1104"/>
      <c r="G148" s="1105"/>
    </row>
    <row r="149" spans="1:7" ht="13.5" customHeight="1">
      <c r="A149" s="1089" t="s">
        <v>149</v>
      </c>
      <c r="B149" s="565" t="s">
        <v>680</v>
      </c>
      <c r="C149" s="713">
        <v>973</v>
      </c>
      <c r="D149" s="1092" t="s">
        <v>44</v>
      </c>
      <c r="E149" s="1102" t="s">
        <v>46</v>
      </c>
      <c r="F149" s="1207" t="s">
        <v>682</v>
      </c>
      <c r="G149" s="727">
        <v>760</v>
      </c>
    </row>
    <row r="150" spans="1:7" ht="13.5" customHeight="1" thickBot="1">
      <c r="A150" s="767"/>
      <c r="B150" s="878" t="s">
        <v>681</v>
      </c>
      <c r="C150" s="713"/>
      <c r="D150" s="1092"/>
      <c r="E150" s="1102"/>
      <c r="F150" s="1139"/>
      <c r="G150" s="727"/>
    </row>
    <row r="151" spans="1:7" ht="13.5" customHeight="1">
      <c r="A151" s="1126" t="s">
        <v>74</v>
      </c>
      <c r="B151" s="1254" t="s">
        <v>321</v>
      </c>
      <c r="C151" s="331">
        <v>973</v>
      </c>
      <c r="D151" s="1064" t="s">
        <v>44</v>
      </c>
      <c r="E151" s="1137" t="s">
        <v>45</v>
      </c>
      <c r="F151" s="1257"/>
      <c r="G151" s="652">
        <f>G153</f>
        <v>1400</v>
      </c>
    </row>
    <row r="152" spans="1:7" ht="13.5" customHeight="1">
      <c r="A152" s="1258"/>
      <c r="B152" s="574" t="s">
        <v>320</v>
      </c>
      <c r="C152" s="645"/>
      <c r="D152" s="1067"/>
      <c r="E152" s="1068"/>
      <c r="F152" s="1125"/>
      <c r="G152" s="648"/>
    </row>
    <row r="153" spans="1:8" ht="13.5" customHeight="1">
      <c r="A153" s="830" t="s">
        <v>85</v>
      </c>
      <c r="B153" s="565" t="s">
        <v>680</v>
      </c>
      <c r="C153" s="558">
        <v>973</v>
      </c>
      <c r="D153" s="1049" t="s">
        <v>44</v>
      </c>
      <c r="E153" s="1074" t="s">
        <v>45</v>
      </c>
      <c r="F153" s="1207" t="s">
        <v>682</v>
      </c>
      <c r="G153" s="658">
        <v>1400</v>
      </c>
      <c r="H153" s="334"/>
    </row>
    <row r="154" spans="1:8" ht="13.5" customHeight="1">
      <c r="A154" s="1408"/>
      <c r="B154" s="693" t="s">
        <v>681</v>
      </c>
      <c r="C154" s="693"/>
      <c r="D154" s="1380"/>
      <c r="E154" s="1259"/>
      <c r="F154" s="1380"/>
      <c r="G154" s="696"/>
      <c r="H154" s="334"/>
    </row>
    <row r="155" spans="1:7" ht="13.5" customHeight="1">
      <c r="A155" s="1115" t="s">
        <v>142</v>
      </c>
      <c r="B155" s="567" t="s">
        <v>322</v>
      </c>
      <c r="C155" s="332">
        <v>973</v>
      </c>
      <c r="D155" s="1262" t="s">
        <v>44</v>
      </c>
      <c r="E155" s="1263" t="s">
        <v>163</v>
      </c>
      <c r="F155" s="1262"/>
      <c r="G155" s="871">
        <f>G156+G160+G164+G169</f>
        <v>931</v>
      </c>
    </row>
    <row r="156" spans="1:7" ht="13.5" customHeight="1">
      <c r="A156" s="1264" t="s">
        <v>150</v>
      </c>
      <c r="B156" s="579" t="s">
        <v>324</v>
      </c>
      <c r="C156" s="899">
        <v>973</v>
      </c>
      <c r="D156" s="900" t="s">
        <v>44</v>
      </c>
      <c r="E156" s="901" t="s">
        <v>120</v>
      </c>
      <c r="F156" s="900"/>
      <c r="G156" s="686">
        <f>G158</f>
        <v>80</v>
      </c>
    </row>
    <row r="157" spans="1:7" ht="13.5" customHeight="1">
      <c r="A157" s="1265"/>
      <c r="B157" s="580" t="s">
        <v>323</v>
      </c>
      <c r="C157" s="1076"/>
      <c r="D157" s="1077"/>
      <c r="E157" s="1112"/>
      <c r="F157" s="1077"/>
      <c r="G157" s="642"/>
    </row>
    <row r="158" spans="1:7" ht="12.75" customHeight="1">
      <c r="A158" s="830" t="s">
        <v>152</v>
      </c>
      <c r="B158" s="565" t="s">
        <v>680</v>
      </c>
      <c r="C158" s="558">
        <v>973</v>
      </c>
      <c r="D158" s="1049" t="s">
        <v>44</v>
      </c>
      <c r="E158" s="1074" t="s">
        <v>120</v>
      </c>
      <c r="F158" s="1049" t="s">
        <v>682</v>
      </c>
      <c r="G158" s="658">
        <v>80</v>
      </c>
    </row>
    <row r="159" spans="1:7" ht="12.75" customHeight="1" thickBot="1">
      <c r="A159" s="767"/>
      <c r="B159" s="1267" t="s">
        <v>681</v>
      </c>
      <c r="C159" s="713"/>
      <c r="D159" s="1092"/>
      <c r="E159" s="1102"/>
      <c r="F159" s="1092"/>
      <c r="G159" s="696"/>
    </row>
    <row r="160" spans="1:7" ht="12.75" customHeight="1">
      <c r="A160" s="1265" t="s">
        <v>207</v>
      </c>
      <c r="B160" s="579" t="s">
        <v>325</v>
      </c>
      <c r="C160" s="699">
        <v>973</v>
      </c>
      <c r="D160" s="900" t="s">
        <v>44</v>
      </c>
      <c r="E160" s="901" t="s">
        <v>143</v>
      </c>
      <c r="F160" s="900"/>
      <c r="G160" s="686">
        <f>G162</f>
        <v>148</v>
      </c>
    </row>
    <row r="161" spans="1:7" ht="12.75" customHeight="1">
      <c r="A161" s="1085"/>
      <c r="B161" s="1268" t="s">
        <v>326</v>
      </c>
      <c r="C161" s="678"/>
      <c r="D161" s="1095"/>
      <c r="E161" s="1069"/>
      <c r="F161" s="1095"/>
      <c r="G161" s="1105"/>
    </row>
    <row r="162" spans="1:7" ht="12.75" customHeight="1">
      <c r="A162" s="830" t="s">
        <v>210</v>
      </c>
      <c r="B162" s="565" t="s">
        <v>680</v>
      </c>
      <c r="C162" s="558">
        <v>973</v>
      </c>
      <c r="D162" s="909" t="s">
        <v>44</v>
      </c>
      <c r="E162" s="1074" t="s">
        <v>143</v>
      </c>
      <c r="F162" s="1207" t="s">
        <v>682</v>
      </c>
      <c r="G162" s="658">
        <v>148</v>
      </c>
    </row>
    <row r="163" spans="1:7" ht="12.75" customHeight="1">
      <c r="A163" s="1408"/>
      <c r="B163" s="693" t="s">
        <v>681</v>
      </c>
      <c r="C163" s="768"/>
      <c r="D163" s="1380"/>
      <c r="E163" s="1266"/>
      <c r="F163" s="1260"/>
      <c r="G163" s="696"/>
    </row>
    <row r="164" spans="1:7" ht="14.25" customHeight="1">
      <c r="A164" s="1265" t="s">
        <v>208</v>
      </c>
      <c r="B164" s="580" t="s">
        <v>327</v>
      </c>
      <c r="C164" s="682">
        <v>973</v>
      </c>
      <c r="D164" s="903" t="s">
        <v>44</v>
      </c>
      <c r="E164" s="904" t="s">
        <v>205</v>
      </c>
      <c r="F164" s="903"/>
      <c r="G164" s="1269">
        <f>G167</f>
        <v>203</v>
      </c>
    </row>
    <row r="165" spans="1:8" ht="12.75" customHeight="1">
      <c r="A165" s="1265"/>
      <c r="B165" s="1270" t="s">
        <v>328</v>
      </c>
      <c r="C165" s="748"/>
      <c r="D165" s="1077"/>
      <c r="E165" s="1079"/>
      <c r="F165" s="1077"/>
      <c r="G165" s="1150"/>
      <c r="H165" s="334"/>
    </row>
    <row r="166" spans="1:8" ht="12.75" customHeight="1">
      <c r="A166" s="1265"/>
      <c r="B166" s="1270" t="s">
        <v>329</v>
      </c>
      <c r="C166" s="748"/>
      <c r="D166" s="1077"/>
      <c r="E166" s="1079"/>
      <c r="F166" s="1077"/>
      <c r="G166" s="1150"/>
      <c r="H166" s="334"/>
    </row>
    <row r="167" spans="1:8" ht="12.75" customHeight="1">
      <c r="A167" s="1100" t="s">
        <v>211</v>
      </c>
      <c r="B167" s="558" t="s">
        <v>680</v>
      </c>
      <c r="C167" s="565">
        <v>973</v>
      </c>
      <c r="D167" s="909" t="s">
        <v>44</v>
      </c>
      <c r="E167" s="910" t="s">
        <v>205</v>
      </c>
      <c r="F167" s="909" t="s">
        <v>682</v>
      </c>
      <c r="G167" s="658">
        <v>203</v>
      </c>
      <c r="H167" s="1"/>
    </row>
    <row r="168" spans="1:8" ht="12.75" customHeight="1">
      <c r="A168" s="1408"/>
      <c r="B168" s="693" t="s">
        <v>681</v>
      </c>
      <c r="C168" s="566"/>
      <c r="D168" s="1271"/>
      <c r="E168" s="1261"/>
      <c r="F168" s="1271"/>
      <c r="G168" s="696"/>
      <c r="H168" s="1"/>
    </row>
    <row r="169" spans="1:7" ht="12.75" customHeight="1">
      <c r="A169" s="1265" t="s">
        <v>209</v>
      </c>
      <c r="B169" s="548" t="s">
        <v>330</v>
      </c>
      <c r="C169" s="682">
        <v>973</v>
      </c>
      <c r="D169" s="903" t="s">
        <v>44</v>
      </c>
      <c r="E169" s="904" t="s">
        <v>206</v>
      </c>
      <c r="F169" s="903"/>
      <c r="G169" s="1269">
        <f>G172</f>
        <v>500</v>
      </c>
    </row>
    <row r="170" spans="1:7" ht="12.75" customHeight="1">
      <c r="A170" s="1272"/>
      <c r="B170" s="548" t="s">
        <v>331</v>
      </c>
      <c r="C170" s="748"/>
      <c r="D170" s="1077"/>
      <c r="E170" s="1112"/>
      <c r="F170" s="1077"/>
      <c r="G170" s="1273"/>
    </row>
    <row r="171" spans="1:7" ht="12.75" customHeight="1">
      <c r="A171" s="1167"/>
      <c r="B171" s="548" t="s">
        <v>332</v>
      </c>
      <c r="C171" s="748"/>
      <c r="D171" s="1077"/>
      <c r="E171" s="1112"/>
      <c r="F171" s="1077"/>
      <c r="G171" s="1273"/>
    </row>
    <row r="172" spans="1:8" ht="12.75" customHeight="1">
      <c r="A172" s="830" t="s">
        <v>212</v>
      </c>
      <c r="B172" s="558" t="s">
        <v>680</v>
      </c>
      <c r="C172" s="558">
        <v>973</v>
      </c>
      <c r="D172" s="1049" t="s">
        <v>44</v>
      </c>
      <c r="E172" s="1074" t="s">
        <v>206</v>
      </c>
      <c r="F172" s="909" t="s">
        <v>682</v>
      </c>
      <c r="G172" s="658">
        <v>500</v>
      </c>
      <c r="H172" s="1"/>
    </row>
    <row r="173" spans="1:8" ht="12.75" customHeight="1" thickBot="1">
      <c r="A173" s="1232"/>
      <c r="B173" s="878" t="s">
        <v>681</v>
      </c>
      <c r="C173" s="878"/>
      <c r="D173" s="1378"/>
      <c r="E173" s="1379"/>
      <c r="F173" s="1170"/>
      <c r="G173" s="1171"/>
      <c r="H173" s="1"/>
    </row>
    <row r="174" spans="1:8" ht="12.75" customHeight="1" thickBot="1">
      <c r="A174" s="1101"/>
      <c r="B174" s="1267"/>
      <c r="C174" s="632"/>
      <c r="D174" s="1111"/>
      <c r="E174" s="1220"/>
      <c r="F174" s="1111"/>
      <c r="G174" s="1274"/>
      <c r="H174" s="334"/>
    </row>
    <row r="175" spans="1:7" ht="12.75" customHeight="1" thickBot="1">
      <c r="A175" s="1172"/>
      <c r="B175" s="1275" t="s">
        <v>334</v>
      </c>
      <c r="C175" s="1276"/>
      <c r="D175" s="1431"/>
      <c r="E175" s="1432"/>
      <c r="F175" s="1277"/>
      <c r="G175" s="1278">
        <v>7058.5</v>
      </c>
    </row>
    <row r="176" spans="1:7" ht="12.75" customHeight="1">
      <c r="A176" s="790" t="s">
        <v>75</v>
      </c>
      <c r="B176" s="587" t="s">
        <v>333</v>
      </c>
      <c r="C176" s="587">
        <v>973</v>
      </c>
      <c r="D176" s="1164" t="s">
        <v>47</v>
      </c>
      <c r="E176" s="1253"/>
      <c r="F176" s="1068"/>
      <c r="G176" s="852">
        <v>7058.5</v>
      </c>
    </row>
    <row r="177" spans="1:7" ht="12.75" customHeight="1">
      <c r="A177" s="1126" t="s">
        <v>76</v>
      </c>
      <c r="B177" s="578" t="s">
        <v>335</v>
      </c>
      <c r="C177" s="331">
        <v>973</v>
      </c>
      <c r="D177" s="1279" t="s">
        <v>47</v>
      </c>
      <c r="E177" s="1137" t="s">
        <v>165</v>
      </c>
      <c r="F177" s="1137"/>
      <c r="G177" s="652">
        <f>G180</f>
        <v>400</v>
      </c>
    </row>
    <row r="178" spans="1:7" ht="12.75" customHeight="1">
      <c r="A178" s="1115"/>
      <c r="B178" s="567" t="s">
        <v>178</v>
      </c>
      <c r="C178" s="748"/>
      <c r="D178" s="1077"/>
      <c r="E178" s="1112"/>
      <c r="F178" s="1079"/>
      <c r="G178" s="1150"/>
    </row>
    <row r="179" spans="1:7" ht="12.75" customHeight="1">
      <c r="A179" s="1115"/>
      <c r="B179" s="573" t="s">
        <v>336</v>
      </c>
      <c r="C179" s="748"/>
      <c r="D179" s="1077"/>
      <c r="E179" s="1112"/>
      <c r="F179" s="1079"/>
      <c r="G179" s="1150"/>
    </row>
    <row r="180" spans="1:7" ht="12.75" customHeight="1">
      <c r="A180" s="830" t="s">
        <v>86</v>
      </c>
      <c r="B180" s="1399" t="s">
        <v>464</v>
      </c>
      <c r="C180" s="729">
        <v>973</v>
      </c>
      <c r="D180" s="1280" t="s">
        <v>47</v>
      </c>
      <c r="E180" s="910" t="s">
        <v>165</v>
      </c>
      <c r="F180" s="273">
        <v>200</v>
      </c>
      <c r="G180" s="774">
        <v>400</v>
      </c>
    </row>
    <row r="181" spans="1:7" ht="12.75" customHeight="1">
      <c r="A181" s="767"/>
      <c r="B181" s="1400" t="s">
        <v>264</v>
      </c>
      <c r="C181" s="1239"/>
      <c r="D181" s="1281"/>
      <c r="E181" s="1069"/>
      <c r="F181" s="1104"/>
      <c r="G181" s="1282"/>
    </row>
    <row r="182" spans="1:7" ht="12.75" customHeight="1">
      <c r="A182" s="1126" t="s">
        <v>93</v>
      </c>
      <c r="B182" s="1401" t="s">
        <v>337</v>
      </c>
      <c r="C182" s="571">
        <v>973</v>
      </c>
      <c r="D182" s="1097" t="s">
        <v>47</v>
      </c>
      <c r="E182" s="1098" t="s">
        <v>164</v>
      </c>
      <c r="F182" s="1098"/>
      <c r="G182" s="785">
        <f>G184</f>
        <v>6160.2</v>
      </c>
    </row>
    <row r="183" spans="1:7" ht="12.75" customHeight="1">
      <c r="A183" s="760"/>
      <c r="B183" s="1402" t="s">
        <v>338</v>
      </c>
      <c r="C183" s="1283"/>
      <c r="D183" s="1283"/>
      <c r="E183" s="1284"/>
      <c r="F183" s="1141"/>
      <c r="G183" s="1285"/>
    </row>
    <row r="184" spans="1:8" ht="13.5" customHeight="1">
      <c r="A184" s="1081" t="s">
        <v>186</v>
      </c>
      <c r="B184" s="1403" t="s">
        <v>401</v>
      </c>
      <c r="C184" s="699">
        <v>973</v>
      </c>
      <c r="D184" s="900" t="s">
        <v>47</v>
      </c>
      <c r="E184" s="1286" t="s">
        <v>164</v>
      </c>
      <c r="F184" s="903"/>
      <c r="G184" s="686">
        <f>G185</f>
        <v>6160.2</v>
      </c>
      <c r="H184" s="2"/>
    </row>
    <row r="185" spans="1:8" ht="12.75" customHeight="1">
      <c r="A185" s="1410" t="s">
        <v>187</v>
      </c>
      <c r="B185" s="1399" t="s">
        <v>680</v>
      </c>
      <c r="C185" s="1287">
        <v>973</v>
      </c>
      <c r="D185" s="1288" t="s">
        <v>47</v>
      </c>
      <c r="E185" s="1289" t="s">
        <v>164</v>
      </c>
      <c r="F185" s="909" t="s">
        <v>682</v>
      </c>
      <c r="G185" s="1411">
        <v>6160.2</v>
      </c>
      <c r="H185" s="2"/>
    </row>
    <row r="186" spans="1:250" s="1" customFormat="1" ht="12.75" customHeight="1" thickBot="1">
      <c r="A186" s="1303"/>
      <c r="B186" s="1404" t="s">
        <v>681</v>
      </c>
      <c r="C186" s="1290"/>
      <c r="D186" s="1291"/>
      <c r="E186" s="1292"/>
      <c r="F186" s="1291"/>
      <c r="G186" s="1412"/>
      <c r="H186"/>
      <c r="I186" s="2"/>
      <c r="J186" s="18"/>
      <c r="K186" s="17"/>
      <c r="L186" s="16"/>
      <c r="M186" s="3"/>
      <c r="N186" s="5"/>
      <c r="O186" s="2"/>
      <c r="P186" s="5"/>
      <c r="Q186" s="2"/>
      <c r="R186" s="18"/>
      <c r="S186" s="17"/>
      <c r="T186" s="16"/>
      <c r="U186" s="3"/>
      <c r="V186" s="5"/>
      <c r="W186" s="2"/>
      <c r="X186" s="5"/>
      <c r="Y186" s="2"/>
      <c r="Z186" s="18"/>
      <c r="AA186" s="17"/>
      <c r="AB186" s="16"/>
      <c r="AC186" s="3"/>
      <c r="AD186" s="5"/>
      <c r="AE186" s="2"/>
      <c r="AF186" s="5"/>
      <c r="AG186" s="2"/>
      <c r="AH186" s="18"/>
      <c r="AI186" s="17"/>
      <c r="AJ186" s="16"/>
      <c r="AK186" s="3"/>
      <c r="AL186" s="5"/>
      <c r="AM186" s="2"/>
      <c r="AN186" s="5"/>
      <c r="AO186" s="2"/>
      <c r="AP186" s="18"/>
      <c r="AQ186" s="17"/>
      <c r="AR186" s="16"/>
      <c r="AS186" s="3"/>
      <c r="AT186" s="5"/>
      <c r="AU186" s="2"/>
      <c r="AV186" s="5"/>
      <c r="AW186" s="2"/>
      <c r="AX186" s="18"/>
      <c r="AY186" s="17"/>
      <c r="AZ186" s="16"/>
      <c r="BA186" s="3"/>
      <c r="BB186" s="5"/>
      <c r="BC186" s="2"/>
      <c r="BD186" s="5"/>
      <c r="BE186" s="2"/>
      <c r="BF186" s="18"/>
      <c r="BG186" s="17"/>
      <c r="BH186" s="16"/>
      <c r="BI186" s="3"/>
      <c r="BJ186" s="5"/>
      <c r="BK186" s="2"/>
      <c r="BL186" s="5"/>
      <c r="BM186" s="2"/>
      <c r="BN186" s="18"/>
      <c r="BO186" s="17"/>
      <c r="BP186" s="16"/>
      <c r="BQ186" s="3"/>
      <c r="BR186" s="5"/>
      <c r="BS186" s="2"/>
      <c r="BT186" s="5"/>
      <c r="BU186" s="2"/>
      <c r="BV186" s="18"/>
      <c r="BW186" s="17"/>
      <c r="BX186" s="16"/>
      <c r="BY186" s="3"/>
      <c r="BZ186" s="5"/>
      <c r="CA186" s="2"/>
      <c r="CB186" s="5"/>
      <c r="CC186" s="2"/>
      <c r="CD186" s="18"/>
      <c r="CE186" s="17"/>
      <c r="CF186" s="16"/>
      <c r="CG186" s="3"/>
      <c r="CH186" s="5"/>
      <c r="CI186" s="2"/>
      <c r="CJ186" s="5"/>
      <c r="CK186" s="2"/>
      <c r="CL186" s="18"/>
      <c r="CM186" s="17"/>
      <c r="CN186" s="16"/>
      <c r="CO186" s="3"/>
      <c r="CP186" s="5"/>
      <c r="CQ186" s="2"/>
      <c r="CR186" s="5"/>
      <c r="CS186" s="2"/>
      <c r="CT186" s="18"/>
      <c r="CU186" s="17"/>
      <c r="CV186" s="16"/>
      <c r="CW186" s="3"/>
      <c r="CX186" s="5"/>
      <c r="CY186" s="2"/>
      <c r="CZ186" s="5"/>
      <c r="DA186" s="2"/>
      <c r="DB186" s="18"/>
      <c r="DC186" s="17"/>
      <c r="DD186" s="16"/>
      <c r="DE186" s="3"/>
      <c r="DF186" s="5"/>
      <c r="DG186" s="2"/>
      <c r="DH186" s="5"/>
      <c r="DI186" s="2"/>
      <c r="DJ186" s="18"/>
      <c r="DK186" s="17"/>
      <c r="DL186" s="16"/>
      <c r="DM186" s="3"/>
      <c r="DN186" s="5"/>
      <c r="DO186" s="2"/>
      <c r="DP186" s="5"/>
      <c r="DQ186" s="2"/>
      <c r="DR186" s="18"/>
      <c r="DS186" s="17"/>
      <c r="DT186" s="16"/>
      <c r="DU186" s="3"/>
      <c r="DV186" s="5"/>
      <c r="DW186" s="2"/>
      <c r="DX186" s="5"/>
      <c r="DY186" s="2"/>
      <c r="DZ186" s="18"/>
      <c r="EA186" s="17"/>
      <c r="EB186" s="16"/>
      <c r="EC186" s="3"/>
      <c r="ED186" s="5"/>
      <c r="EE186" s="2"/>
      <c r="EF186" s="5"/>
      <c r="EG186" s="2"/>
      <c r="EH186" s="18"/>
      <c r="EI186" s="17"/>
      <c r="EJ186" s="16"/>
      <c r="EK186" s="3"/>
      <c r="EL186" s="5"/>
      <c r="EM186" s="2"/>
      <c r="EN186" s="5"/>
      <c r="EO186" s="2"/>
      <c r="EP186" s="18"/>
      <c r="EQ186" s="17"/>
      <c r="ER186" s="16"/>
      <c r="ES186" s="3"/>
      <c r="ET186" s="5"/>
      <c r="EU186" s="2"/>
      <c r="EV186" s="5"/>
      <c r="EW186" s="2"/>
      <c r="EX186" s="18"/>
      <c r="EY186" s="17"/>
      <c r="EZ186" s="16"/>
      <c r="FA186" s="3"/>
      <c r="FB186" s="5"/>
      <c r="FC186" s="2"/>
      <c r="FD186" s="5"/>
      <c r="FE186" s="2"/>
      <c r="FF186" s="18"/>
      <c r="FG186" s="17"/>
      <c r="FH186" s="16"/>
      <c r="FI186" s="3"/>
      <c r="FJ186" s="5"/>
      <c r="FK186" s="2"/>
      <c r="FL186" s="5"/>
      <c r="FM186" s="2"/>
      <c r="FN186" s="18"/>
      <c r="FO186" s="17"/>
      <c r="FP186" s="16"/>
      <c r="FQ186" s="3"/>
      <c r="FR186" s="5"/>
      <c r="FS186" s="2"/>
      <c r="FT186" s="5"/>
      <c r="FU186" s="2"/>
      <c r="FV186" s="18"/>
      <c r="FW186" s="17"/>
      <c r="FX186" s="16"/>
      <c r="FY186" s="3"/>
      <c r="FZ186" s="5"/>
      <c r="GA186" s="2"/>
      <c r="GB186" s="5"/>
      <c r="GC186" s="2"/>
      <c r="GD186" s="18"/>
      <c r="GE186" s="17"/>
      <c r="GF186" s="16"/>
      <c r="GG186" s="3"/>
      <c r="GH186" s="5"/>
      <c r="GI186" s="2"/>
      <c r="GJ186" s="5"/>
      <c r="GK186" s="2"/>
      <c r="GL186" s="18"/>
      <c r="GM186" s="17"/>
      <c r="GN186" s="16"/>
      <c r="GO186" s="3"/>
      <c r="GP186" s="5"/>
      <c r="GQ186" s="2"/>
      <c r="GR186" s="5"/>
      <c r="GS186" s="2"/>
      <c r="GT186" s="18"/>
      <c r="GU186" s="17"/>
      <c r="GV186" s="16"/>
      <c r="GW186" s="3"/>
      <c r="GX186" s="5"/>
      <c r="GY186" s="2"/>
      <c r="GZ186" s="5"/>
      <c r="HA186" s="2"/>
      <c r="HB186" s="18"/>
      <c r="HC186" s="17"/>
      <c r="HD186" s="16"/>
      <c r="HE186" s="3"/>
      <c r="HF186" s="5"/>
      <c r="HG186" s="2"/>
      <c r="HH186" s="5"/>
      <c r="HI186" s="2"/>
      <c r="HJ186" s="18"/>
      <c r="HK186" s="17"/>
      <c r="HL186" s="16"/>
      <c r="HM186" s="3"/>
      <c r="HN186" s="5"/>
      <c r="HO186" s="2"/>
      <c r="HP186" s="5"/>
      <c r="HQ186" s="2"/>
      <c r="HR186" s="18"/>
      <c r="HS186" s="17"/>
      <c r="HT186" s="16"/>
      <c r="HU186" s="3"/>
      <c r="HV186" s="5"/>
      <c r="HW186" s="2"/>
      <c r="HX186" s="5"/>
      <c r="HY186" s="2"/>
      <c r="HZ186" s="18"/>
      <c r="IA186" s="17"/>
      <c r="IB186" s="16"/>
      <c r="IC186" s="3"/>
      <c r="ID186" s="5"/>
      <c r="IE186" s="2"/>
      <c r="IF186" s="5"/>
      <c r="IG186" s="2"/>
      <c r="IH186" s="18"/>
      <c r="II186" s="17"/>
      <c r="IJ186" s="16"/>
      <c r="IK186" s="3"/>
      <c r="IL186" s="5"/>
      <c r="IM186" s="2"/>
      <c r="IN186" s="5"/>
      <c r="IO186" s="2"/>
      <c r="IP186" s="18"/>
    </row>
    <row r="187" spans="1:8" ht="12.75" customHeight="1" hidden="1">
      <c r="A187" s="1293" t="s">
        <v>188</v>
      </c>
      <c r="B187" s="1294" t="s">
        <v>98</v>
      </c>
      <c r="C187" s="1295">
        <v>973</v>
      </c>
      <c r="D187" s="1296" t="s">
        <v>47</v>
      </c>
      <c r="E187" s="1104" t="s">
        <v>164</v>
      </c>
      <c r="F187" s="1296" t="s">
        <v>162</v>
      </c>
      <c r="G187" s="1105">
        <v>32.4</v>
      </c>
      <c r="H187" s="15"/>
    </row>
    <row r="188" spans="1:8" ht="12.75" customHeight="1" hidden="1">
      <c r="A188" s="1297" t="s">
        <v>189</v>
      </c>
      <c r="B188" s="1298" t="s">
        <v>238</v>
      </c>
      <c r="C188" s="1299">
        <v>973</v>
      </c>
      <c r="D188" s="1296" t="s">
        <v>47</v>
      </c>
      <c r="E188" s="1104" t="s">
        <v>164</v>
      </c>
      <c r="F188" s="1296" t="s">
        <v>162</v>
      </c>
      <c r="G188" s="1300">
        <v>210</v>
      </c>
      <c r="H188" s="15"/>
    </row>
    <row r="189" spans="1:7" s="15" customFormat="1" ht="12.75" customHeight="1" hidden="1">
      <c r="A189" s="1297" t="s">
        <v>190</v>
      </c>
      <c r="B189" s="1301" t="s">
        <v>185</v>
      </c>
      <c r="C189" s="1299">
        <v>973</v>
      </c>
      <c r="D189" s="1296" t="s">
        <v>47</v>
      </c>
      <c r="E189" s="1104" t="s">
        <v>164</v>
      </c>
      <c r="F189" s="1296" t="s">
        <v>162</v>
      </c>
      <c r="G189" s="1300">
        <v>20</v>
      </c>
    </row>
    <row r="190" spans="1:7" s="15" customFormat="1" ht="12.75" customHeight="1" hidden="1">
      <c r="A190" s="1297" t="s">
        <v>181</v>
      </c>
      <c r="B190" s="1302" t="s">
        <v>39</v>
      </c>
      <c r="C190" s="1299">
        <v>973</v>
      </c>
      <c r="D190" s="1296" t="s">
        <v>47</v>
      </c>
      <c r="E190" s="1104" t="s">
        <v>164</v>
      </c>
      <c r="F190" s="1296" t="s">
        <v>162</v>
      </c>
      <c r="G190" s="1300">
        <v>40</v>
      </c>
    </row>
    <row r="191" spans="1:7" s="15" customFormat="1" ht="12.75" customHeight="1" hidden="1">
      <c r="A191" s="1297" t="s">
        <v>191</v>
      </c>
      <c r="B191" s="1302" t="s">
        <v>51</v>
      </c>
      <c r="C191" s="1299">
        <v>973</v>
      </c>
      <c r="D191" s="1296" t="s">
        <v>47</v>
      </c>
      <c r="E191" s="1104" t="s">
        <v>164</v>
      </c>
      <c r="F191" s="1296" t="s">
        <v>162</v>
      </c>
      <c r="G191" s="1300">
        <v>25</v>
      </c>
    </row>
    <row r="192" spans="1:7" s="15" customFormat="1" ht="12.75" customHeight="1" hidden="1">
      <c r="A192" s="1303" t="s">
        <v>237</v>
      </c>
      <c r="B192" s="1304" t="s">
        <v>148</v>
      </c>
      <c r="C192" s="1305">
        <v>973</v>
      </c>
      <c r="D192" s="1306" t="s">
        <v>47</v>
      </c>
      <c r="E192" s="1209" t="s">
        <v>164</v>
      </c>
      <c r="F192" s="1306" t="s">
        <v>162</v>
      </c>
      <c r="G192" s="663">
        <v>3790</v>
      </c>
    </row>
    <row r="193" spans="1:7" s="15" customFormat="1" ht="12.75" customHeight="1" hidden="1">
      <c r="A193" s="1307" t="s">
        <v>77</v>
      </c>
      <c r="B193" s="1308" t="s">
        <v>198</v>
      </c>
      <c r="C193" s="1308">
        <v>973</v>
      </c>
      <c r="D193" s="1309" t="s">
        <v>199</v>
      </c>
      <c r="E193" s="1310"/>
      <c r="F193" s="1309"/>
      <c r="G193" s="1311">
        <f>G194+G202</f>
        <v>9418</v>
      </c>
    </row>
    <row r="194" spans="1:7" s="15" customFormat="1" ht="12.75" customHeight="1" hidden="1">
      <c r="A194" s="1312" t="s">
        <v>78</v>
      </c>
      <c r="B194" s="1313" t="s">
        <v>197</v>
      </c>
      <c r="C194" s="1299">
        <v>973</v>
      </c>
      <c r="D194" s="1296" t="s">
        <v>195</v>
      </c>
      <c r="E194" s="1314"/>
      <c r="F194" s="1296"/>
      <c r="G194" s="1315">
        <f>G195</f>
        <v>175</v>
      </c>
    </row>
    <row r="195" spans="1:7" s="15" customFormat="1" ht="12.75" customHeight="1" hidden="1">
      <c r="A195" s="830" t="s">
        <v>88</v>
      </c>
      <c r="B195" s="1316" t="s">
        <v>196</v>
      </c>
      <c r="C195" s="1317">
        <v>973</v>
      </c>
      <c r="D195" s="1318" t="s">
        <v>195</v>
      </c>
      <c r="E195" s="1319">
        <v>5050100</v>
      </c>
      <c r="F195" s="1318"/>
      <c r="G195" s="1320">
        <f>G201</f>
        <v>175</v>
      </c>
    </row>
    <row r="196" spans="1:7" s="15" customFormat="1" ht="12.75" customHeight="1" thickBot="1">
      <c r="A196" s="1232"/>
      <c r="B196" s="1321"/>
      <c r="C196" s="623"/>
      <c r="D196" s="1157"/>
      <c r="E196" s="1213"/>
      <c r="F196" s="1157"/>
      <c r="G196" s="1274"/>
    </row>
    <row r="197" spans="1:7" s="15" customFormat="1" ht="12.75" customHeight="1">
      <c r="A197" s="790" t="s">
        <v>77</v>
      </c>
      <c r="B197" s="645" t="s">
        <v>341</v>
      </c>
      <c r="C197" s="645">
        <v>973</v>
      </c>
      <c r="D197" s="1141" t="s">
        <v>199</v>
      </c>
      <c r="E197" s="1068"/>
      <c r="F197" s="1141"/>
      <c r="G197" s="852">
        <v>9418</v>
      </c>
    </row>
    <row r="198" spans="1:7" s="15" customFormat="1" ht="12.75" customHeight="1">
      <c r="A198" s="1115" t="s">
        <v>78</v>
      </c>
      <c r="B198" s="562" t="s">
        <v>342</v>
      </c>
      <c r="C198" s="562">
        <v>973</v>
      </c>
      <c r="D198" s="1099" t="s">
        <v>195</v>
      </c>
      <c r="E198" s="895"/>
      <c r="F198" s="1099"/>
      <c r="G198" s="785">
        <v>175</v>
      </c>
    </row>
    <row r="199" spans="1:8" s="15" customFormat="1" ht="12.75" customHeight="1">
      <c r="A199" s="830" t="s">
        <v>88</v>
      </c>
      <c r="B199" s="713" t="s">
        <v>398</v>
      </c>
      <c r="C199" s="558">
        <v>973</v>
      </c>
      <c r="D199" s="909" t="s">
        <v>195</v>
      </c>
      <c r="E199" s="1074" t="s">
        <v>343</v>
      </c>
      <c r="F199" s="909"/>
      <c r="G199" s="658">
        <v>175</v>
      </c>
      <c r="H199" s="23"/>
    </row>
    <row r="200" spans="1:7" s="15" customFormat="1" ht="12.75" customHeight="1">
      <c r="A200" s="767"/>
      <c r="B200" s="1398" t="s">
        <v>399</v>
      </c>
      <c r="C200" s="693"/>
      <c r="D200" s="1271"/>
      <c r="E200" s="1266"/>
      <c r="F200" s="1271"/>
      <c r="G200" s="696"/>
    </row>
    <row r="201" spans="1:8" s="15" customFormat="1" ht="12.75" customHeight="1">
      <c r="A201" s="1297" t="s">
        <v>200</v>
      </c>
      <c r="B201" s="1323" t="s">
        <v>684</v>
      </c>
      <c r="C201" s="1324">
        <v>973</v>
      </c>
      <c r="D201" s="1325" t="s">
        <v>195</v>
      </c>
      <c r="E201" s="1326">
        <v>5050100</v>
      </c>
      <c r="F201" s="1325" t="s">
        <v>683</v>
      </c>
      <c r="G201" s="1347">
        <v>175</v>
      </c>
      <c r="H201" s="1407"/>
    </row>
    <row r="202" spans="1:7" s="15" customFormat="1" ht="12.75" customHeight="1">
      <c r="A202" s="936" t="s">
        <v>122</v>
      </c>
      <c r="B202" s="1327" t="s">
        <v>345</v>
      </c>
      <c r="C202" s="1268">
        <v>973</v>
      </c>
      <c r="D202" s="1328" t="s">
        <v>111</v>
      </c>
      <c r="E202" s="1329"/>
      <c r="F202" s="1330"/>
      <c r="G202" s="1331">
        <f>G203+G210+G213</f>
        <v>9243</v>
      </c>
    </row>
    <row r="203" spans="1:7" s="15" customFormat="1" ht="12.75" customHeight="1">
      <c r="A203" s="1332" t="s">
        <v>123</v>
      </c>
      <c r="B203" s="1333" t="s">
        <v>346</v>
      </c>
      <c r="C203" s="939">
        <v>973</v>
      </c>
      <c r="D203" s="1334" t="s">
        <v>111</v>
      </c>
      <c r="E203" s="1335" t="s">
        <v>202</v>
      </c>
      <c r="F203" s="1336"/>
      <c r="G203" s="943">
        <f>G205+G208</f>
        <v>2272</v>
      </c>
    </row>
    <row r="204" spans="1:8" s="15" customFormat="1" ht="12.75" customHeight="1">
      <c r="A204" s="767"/>
      <c r="B204" s="1337" t="s">
        <v>347</v>
      </c>
      <c r="C204" s="645"/>
      <c r="D204" s="1067"/>
      <c r="E204" s="1176"/>
      <c r="F204" s="1338"/>
      <c r="G204" s="648"/>
      <c r="H204"/>
    </row>
    <row r="205" spans="1:9" s="15" customFormat="1" ht="12.75" customHeight="1">
      <c r="A205" s="1100" t="s">
        <v>218</v>
      </c>
      <c r="B205" s="558" t="s">
        <v>451</v>
      </c>
      <c r="C205" s="565">
        <v>973</v>
      </c>
      <c r="D205" s="909" t="s">
        <v>111</v>
      </c>
      <c r="E205" s="1049" t="s">
        <v>202</v>
      </c>
      <c r="F205" s="1090">
        <v>120</v>
      </c>
      <c r="G205" s="658">
        <v>2127.7</v>
      </c>
      <c r="H205"/>
      <c r="I205" s="77"/>
    </row>
    <row r="206" spans="1:9" s="15" customFormat="1" ht="12.75" customHeight="1">
      <c r="A206" s="1101"/>
      <c r="B206" s="713" t="s">
        <v>449</v>
      </c>
      <c r="C206" s="568"/>
      <c r="D206" s="1138"/>
      <c r="E206" s="1092"/>
      <c r="F206" s="1093"/>
      <c r="G206" s="727"/>
      <c r="H206"/>
      <c r="I206" s="77"/>
    </row>
    <row r="207" spans="1:9" s="15" customFormat="1" ht="12.75" customHeight="1">
      <c r="A207" s="1408"/>
      <c r="B207" s="1053" t="s">
        <v>676</v>
      </c>
      <c r="C207" s="566"/>
      <c r="D207" s="1271"/>
      <c r="E207" s="1260"/>
      <c r="F207" s="1339"/>
      <c r="G207" s="696"/>
      <c r="H207"/>
      <c r="I207" s="77"/>
    </row>
    <row r="208" spans="1:9" ht="12.75" customHeight="1">
      <c r="A208" s="1340" t="s">
        <v>219</v>
      </c>
      <c r="B208" s="558" t="s">
        <v>464</v>
      </c>
      <c r="C208" s="729">
        <v>973</v>
      </c>
      <c r="D208" s="909" t="s">
        <v>111</v>
      </c>
      <c r="E208" s="1049" t="s">
        <v>202</v>
      </c>
      <c r="F208" s="273">
        <v>200</v>
      </c>
      <c r="G208" s="658">
        <v>144.3</v>
      </c>
      <c r="I208" s="77"/>
    </row>
    <row r="209" spans="1:9" ht="12" customHeight="1">
      <c r="A209" s="1341"/>
      <c r="B209" s="693" t="s">
        <v>264</v>
      </c>
      <c r="C209" s="1239"/>
      <c r="D209" s="1095"/>
      <c r="E209" s="1067"/>
      <c r="F209" s="1096"/>
      <c r="G209" s="642"/>
      <c r="I209" s="376"/>
    </row>
    <row r="210" spans="1:7" ht="12" customHeight="1">
      <c r="A210" s="1342" t="s">
        <v>217</v>
      </c>
      <c r="B210" s="594" t="s">
        <v>348</v>
      </c>
      <c r="C210" s="939">
        <v>973</v>
      </c>
      <c r="D210" s="1343">
        <v>1004</v>
      </c>
      <c r="E210" s="1344" t="s">
        <v>203</v>
      </c>
      <c r="F210" s="1343"/>
      <c r="G210" s="943">
        <f>G212</f>
        <v>5823.7</v>
      </c>
    </row>
    <row r="211" spans="1:7" ht="12" customHeight="1">
      <c r="A211" s="1345"/>
      <c r="B211" s="595" t="s">
        <v>350</v>
      </c>
      <c r="C211" s="381"/>
      <c r="D211" s="1238"/>
      <c r="E211" s="1224"/>
      <c r="F211" s="1238"/>
      <c r="G211" s="642"/>
    </row>
    <row r="212" spans="1:7" ht="13.5" customHeight="1">
      <c r="A212" s="1346" t="s">
        <v>220</v>
      </c>
      <c r="B212" s="1323" t="s">
        <v>684</v>
      </c>
      <c r="C212" s="985">
        <v>973</v>
      </c>
      <c r="D212" s="1322">
        <v>1004</v>
      </c>
      <c r="E212" s="1322" t="s">
        <v>203</v>
      </c>
      <c r="F212" s="1325" t="s">
        <v>683</v>
      </c>
      <c r="G212" s="1347">
        <v>5823.7</v>
      </c>
    </row>
    <row r="213" spans="1:7" ht="13.5" customHeight="1">
      <c r="A213" s="1348" t="s">
        <v>349</v>
      </c>
      <c r="B213" s="596" t="s">
        <v>351</v>
      </c>
      <c r="C213" s="596">
        <v>973</v>
      </c>
      <c r="D213" s="1349">
        <v>1004</v>
      </c>
      <c r="E213" s="1344" t="s">
        <v>204</v>
      </c>
      <c r="F213" s="1349"/>
      <c r="G213" s="965">
        <f>G214</f>
        <v>1147.3</v>
      </c>
    </row>
    <row r="214" spans="1:7" ht="13.5" customHeight="1" thickBot="1">
      <c r="A214" s="1350" t="s">
        <v>221</v>
      </c>
      <c r="B214" s="1323" t="s">
        <v>684</v>
      </c>
      <c r="C214" s="1424">
        <v>973</v>
      </c>
      <c r="D214" s="1351">
        <v>1004</v>
      </c>
      <c r="E214" s="1352" t="s">
        <v>204</v>
      </c>
      <c r="F214" s="1325" t="s">
        <v>683</v>
      </c>
      <c r="G214" s="981">
        <v>1147.3</v>
      </c>
    </row>
    <row r="215" spans="1:7" ht="13.5" customHeight="1" thickBot="1">
      <c r="A215" s="1353"/>
      <c r="B215" s="1354"/>
      <c r="C215" s="623"/>
      <c r="D215" s="1213"/>
      <c r="E215" s="1355"/>
      <c r="F215" s="1213"/>
      <c r="G215" s="1114"/>
    </row>
    <row r="216" spans="1:7" ht="13.5" customHeight="1" thickBot="1">
      <c r="A216" s="1353"/>
      <c r="B216" s="1421" t="s">
        <v>354</v>
      </c>
      <c r="C216" s="1422"/>
      <c r="D216" s="1356">
        <v>1100</v>
      </c>
      <c r="E216" s="1418"/>
      <c r="F216" s="1356"/>
      <c r="G216" s="1278">
        <v>475</v>
      </c>
    </row>
    <row r="217" spans="1:8" ht="13.5" customHeight="1" thickBot="1">
      <c r="A217" s="790" t="s">
        <v>352</v>
      </c>
      <c r="B217" s="114" t="s">
        <v>355</v>
      </c>
      <c r="C217" s="645">
        <v>973</v>
      </c>
      <c r="D217" s="1141" t="s">
        <v>97</v>
      </c>
      <c r="E217" s="1068"/>
      <c r="F217" s="1068"/>
      <c r="G217" s="852">
        <v>475</v>
      </c>
      <c r="H217" s="13"/>
    </row>
    <row r="218" spans="1:7" ht="13.5" customHeight="1">
      <c r="A218" s="1201" t="s">
        <v>89</v>
      </c>
      <c r="B218" s="1420" t="s">
        <v>356</v>
      </c>
      <c r="C218" s="558">
        <v>973</v>
      </c>
      <c r="D218" s="909" t="s">
        <v>97</v>
      </c>
      <c r="E218" s="1074" t="s">
        <v>166</v>
      </c>
      <c r="F218" s="1074"/>
      <c r="G218" s="658">
        <v>475</v>
      </c>
    </row>
    <row r="219" spans="1:8" s="13" customFormat="1" ht="13.5" customHeight="1">
      <c r="A219" s="1357"/>
      <c r="B219" s="693" t="s">
        <v>357</v>
      </c>
      <c r="C219" s="1358"/>
      <c r="D219" s="1358"/>
      <c r="E219" s="1358"/>
      <c r="F219" s="1104"/>
      <c r="G219" s="1359"/>
      <c r="H219"/>
    </row>
    <row r="220" spans="1:7" ht="13.5" customHeight="1">
      <c r="A220" s="1409" t="s">
        <v>90</v>
      </c>
      <c r="B220" s="558" t="s">
        <v>680</v>
      </c>
      <c r="C220" s="979">
        <v>973</v>
      </c>
      <c r="D220" s="1360" t="s">
        <v>97</v>
      </c>
      <c r="E220" s="1352" t="s">
        <v>166</v>
      </c>
      <c r="F220" s="1361" t="s">
        <v>682</v>
      </c>
      <c r="G220" s="981">
        <v>475</v>
      </c>
    </row>
    <row r="221" spans="1:7" ht="13.5" customHeight="1" thickBot="1">
      <c r="A221" s="1362"/>
      <c r="B221" s="878" t="s">
        <v>681</v>
      </c>
      <c r="C221" s="545"/>
      <c r="D221" s="1111"/>
      <c r="E221" s="1375"/>
      <c r="F221" s="1376"/>
      <c r="G221" s="1377"/>
    </row>
    <row r="222" spans="1:7" ht="13.5" customHeight="1" thickBot="1">
      <c r="A222" s="1362"/>
      <c r="B222" s="1267"/>
      <c r="C222" s="1321"/>
      <c r="D222" s="1111"/>
      <c r="E222" s="1220"/>
      <c r="F222" s="1111"/>
      <c r="G222" s="1444"/>
    </row>
    <row r="223" spans="1:7" ht="13.5" customHeight="1" thickBot="1">
      <c r="A223" s="1362"/>
      <c r="B223" s="1423" t="s">
        <v>358</v>
      </c>
      <c r="C223" s="1429"/>
      <c r="D223" s="1111"/>
      <c r="E223" s="1430"/>
      <c r="F223" s="1431"/>
      <c r="G223" s="1235">
        <f>G224</f>
        <v>1050</v>
      </c>
    </row>
    <row r="224" spans="1:7" ht="13.5" customHeight="1">
      <c r="A224" s="1162" t="s">
        <v>79</v>
      </c>
      <c r="B224" s="601" t="s">
        <v>353</v>
      </c>
      <c r="C224" s="601">
        <v>973</v>
      </c>
      <c r="D224" s="989" t="s">
        <v>128</v>
      </c>
      <c r="E224" s="1253"/>
      <c r="F224" s="1419"/>
      <c r="G224" s="861">
        <f>G225</f>
        <v>1050</v>
      </c>
    </row>
    <row r="225" spans="1:7" ht="13.5" customHeight="1">
      <c r="A225" s="1185" t="s">
        <v>80</v>
      </c>
      <c r="B225" s="578" t="s">
        <v>359</v>
      </c>
      <c r="C225" s="331">
        <v>973</v>
      </c>
      <c r="D225" s="1064" t="s">
        <v>128</v>
      </c>
      <c r="E225" s="1137" t="s">
        <v>48</v>
      </c>
      <c r="F225" s="1064"/>
      <c r="G225" s="652">
        <f>G227</f>
        <v>1050</v>
      </c>
    </row>
    <row r="226" spans="1:7" ht="13.5" customHeight="1">
      <c r="A226" s="872" t="s">
        <v>6</v>
      </c>
      <c r="B226" s="567" t="s">
        <v>360</v>
      </c>
      <c r="C226" s="748"/>
      <c r="D226" s="1149"/>
      <c r="E226" s="1104"/>
      <c r="F226" s="1095"/>
      <c r="G226" s="648"/>
    </row>
    <row r="227" spans="1:7" ht="13.5" customHeight="1">
      <c r="A227" s="1201" t="s">
        <v>87</v>
      </c>
      <c r="B227" s="558" t="s">
        <v>464</v>
      </c>
      <c r="C227" s="558">
        <v>973</v>
      </c>
      <c r="D227" s="1049" t="s">
        <v>128</v>
      </c>
      <c r="E227" s="1074" t="s">
        <v>48</v>
      </c>
      <c r="F227" s="273">
        <v>200</v>
      </c>
      <c r="G227" s="658">
        <v>1050</v>
      </c>
    </row>
    <row r="228" spans="1:7" ht="13.5" customHeight="1" thickBot="1">
      <c r="A228" s="1363"/>
      <c r="B228" s="713" t="s">
        <v>264</v>
      </c>
      <c r="C228" s="545"/>
      <c r="D228" s="1111"/>
      <c r="E228" s="1209"/>
      <c r="F228" s="1111"/>
      <c r="G228" s="1211"/>
    </row>
    <row r="229" spans="1:7" ht="13.5" customHeight="1" thickBot="1">
      <c r="A229" s="1364"/>
      <c r="B229" s="1048"/>
      <c r="C229" s="1365"/>
      <c r="D229" s="1366"/>
      <c r="E229" s="1367"/>
      <c r="F229" s="1149"/>
      <c r="G229" s="1368"/>
    </row>
    <row r="230" spans="1:8" ht="13.5" customHeight="1" thickBot="1" thickTop="1">
      <c r="A230" s="1369"/>
      <c r="B230" s="317" t="s">
        <v>361</v>
      </c>
      <c r="C230" s="318"/>
      <c r="D230" s="1370"/>
      <c r="E230" s="1370"/>
      <c r="F230" s="1371"/>
      <c r="G230" s="1372">
        <f>G14+G46</f>
        <v>90460.2</v>
      </c>
      <c r="H230" s="1"/>
    </row>
    <row r="231" spans="1:7" ht="13.5" customHeight="1">
      <c r="A231" s="113"/>
      <c r="B231" s="114"/>
      <c r="C231" s="114"/>
      <c r="D231" s="115"/>
      <c r="E231" s="115"/>
      <c r="F231" s="116"/>
      <c r="G231" s="117"/>
    </row>
    <row r="232" spans="1:7" ht="13.5" customHeight="1">
      <c r="A232" s="118"/>
      <c r="B232" s="114"/>
      <c r="C232" s="114"/>
      <c r="D232" s="115"/>
      <c r="E232" s="115"/>
      <c r="F232" s="115"/>
      <c r="G232" s="119"/>
    </row>
    <row r="233" spans="1:250" ht="13.5" customHeight="1">
      <c r="A233" s="261"/>
      <c r="B233" s="1396" t="s">
        <v>52</v>
      </c>
      <c r="C233" s="262"/>
      <c r="D233" s="1453" t="s">
        <v>246</v>
      </c>
      <c r="E233" s="1453"/>
      <c r="F233" s="1453"/>
      <c r="G233" s="1453"/>
      <c r="H233" s="1453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  <c r="BE233" s="261"/>
      <c r="BF233" s="261"/>
      <c r="BG233" s="261"/>
      <c r="BH233" s="261"/>
      <c r="BI233" s="261"/>
      <c r="BJ233" s="261"/>
      <c r="BK233" s="261"/>
      <c r="BL233" s="261"/>
      <c r="BM233" s="261"/>
      <c r="BN233" s="261"/>
      <c r="BO233" s="261"/>
      <c r="BP233" s="261"/>
      <c r="BQ233" s="261"/>
      <c r="BR233" s="261"/>
      <c r="BS233" s="261"/>
      <c r="BT233" s="261"/>
      <c r="BU233" s="261"/>
      <c r="BV233" s="261"/>
      <c r="BW233" s="261"/>
      <c r="BX233" s="261"/>
      <c r="BY233" s="261"/>
      <c r="BZ233" s="261"/>
      <c r="CA233" s="261"/>
      <c r="CB233" s="261"/>
      <c r="CC233" s="261"/>
      <c r="CD233" s="261"/>
      <c r="CE233" s="261"/>
      <c r="CF233" s="261"/>
      <c r="CG233" s="261"/>
      <c r="CH233" s="261"/>
      <c r="CI233" s="261"/>
      <c r="CJ233" s="261"/>
      <c r="CK233" s="261"/>
      <c r="CL233" s="261"/>
      <c r="CM233" s="261"/>
      <c r="CN233" s="261"/>
      <c r="CO233" s="261"/>
      <c r="CP233" s="261"/>
      <c r="CQ233" s="261"/>
      <c r="CR233" s="261"/>
      <c r="CS233" s="261"/>
      <c r="CT233" s="261"/>
      <c r="CU233" s="261"/>
      <c r="CV233" s="261"/>
      <c r="CW233" s="261"/>
      <c r="CX233" s="261"/>
      <c r="CY233" s="261"/>
      <c r="CZ233" s="261"/>
      <c r="DA233" s="261"/>
      <c r="DB233" s="261"/>
      <c r="DC233" s="261"/>
      <c r="DD233" s="261"/>
      <c r="DE233" s="261"/>
      <c r="DF233" s="261"/>
      <c r="DG233" s="261"/>
      <c r="DH233" s="261"/>
      <c r="DI233" s="261"/>
      <c r="DJ233" s="261"/>
      <c r="DK233" s="261"/>
      <c r="DL233" s="261"/>
      <c r="DM233" s="261"/>
      <c r="DN233" s="261"/>
      <c r="DO233" s="261"/>
      <c r="DP233" s="261"/>
      <c r="DQ233" s="261"/>
      <c r="DR233" s="261"/>
      <c r="DS233" s="261"/>
      <c r="DT233" s="261"/>
      <c r="DU233" s="261"/>
      <c r="DV233" s="261"/>
      <c r="DW233" s="261"/>
      <c r="DX233" s="261"/>
      <c r="DY233" s="261"/>
      <c r="DZ233" s="261"/>
      <c r="EA233" s="261"/>
      <c r="EB233" s="261"/>
      <c r="EC233" s="261"/>
      <c r="ED233" s="261"/>
      <c r="EE233" s="261"/>
      <c r="EF233" s="261"/>
      <c r="EG233" s="261"/>
      <c r="EH233" s="261"/>
      <c r="EI233" s="261"/>
      <c r="EJ233" s="261"/>
      <c r="EK233" s="261"/>
      <c r="EL233" s="261"/>
      <c r="EM233" s="261"/>
      <c r="EN233" s="261"/>
      <c r="EO233" s="261"/>
      <c r="EP233" s="261"/>
      <c r="EQ233" s="261"/>
      <c r="ER233" s="261"/>
      <c r="ES233" s="261"/>
      <c r="ET233" s="261"/>
      <c r="EU233" s="261"/>
      <c r="EV233" s="261"/>
      <c r="EW233" s="261"/>
      <c r="EX233" s="261"/>
      <c r="EY233" s="261"/>
      <c r="EZ233" s="261"/>
      <c r="FA233" s="261"/>
      <c r="FB233" s="261"/>
      <c r="FC233" s="261"/>
      <c r="FD233" s="261"/>
      <c r="FE233" s="261"/>
      <c r="FF233" s="261"/>
      <c r="FG233" s="261"/>
      <c r="FH233" s="261"/>
      <c r="FI233" s="261"/>
      <c r="FJ233" s="261"/>
      <c r="FK233" s="261"/>
      <c r="FL233" s="261"/>
      <c r="FM233" s="261"/>
      <c r="FN233" s="261"/>
      <c r="FO233" s="261"/>
      <c r="FP233" s="261"/>
      <c r="FQ233" s="261"/>
      <c r="FR233" s="261"/>
      <c r="FS233" s="261"/>
      <c r="FT233" s="261"/>
      <c r="FU233" s="261"/>
      <c r="FV233" s="261"/>
      <c r="FW233" s="261"/>
      <c r="FX233" s="261"/>
      <c r="FY233" s="261"/>
      <c r="FZ233" s="261"/>
      <c r="GA233" s="261"/>
      <c r="GB233" s="261"/>
      <c r="GC233" s="261"/>
      <c r="GD233" s="261"/>
      <c r="GE233" s="261"/>
      <c r="GF233" s="261"/>
      <c r="GG233" s="261"/>
      <c r="GH233" s="261"/>
      <c r="GI233" s="261"/>
      <c r="GJ233" s="261"/>
      <c r="GK233" s="261"/>
      <c r="GL233" s="261"/>
      <c r="GM233" s="261"/>
      <c r="GN233" s="261"/>
      <c r="GO233" s="261"/>
      <c r="GP233" s="261"/>
      <c r="GQ233" s="261"/>
      <c r="GR233" s="261"/>
      <c r="GS233" s="261"/>
      <c r="GT233" s="261"/>
      <c r="GU233" s="261"/>
      <c r="GV233" s="261"/>
      <c r="GW233" s="261"/>
      <c r="GX233" s="261"/>
      <c r="GY233" s="261"/>
      <c r="GZ233" s="261"/>
      <c r="HA233" s="261"/>
      <c r="HB233" s="261"/>
      <c r="HC233" s="261"/>
      <c r="HD233" s="261"/>
      <c r="HE233" s="261"/>
      <c r="HF233" s="261"/>
      <c r="HG233" s="261"/>
      <c r="HH233" s="261"/>
      <c r="HI233" s="261"/>
      <c r="HJ233" s="261"/>
      <c r="HK233" s="261"/>
      <c r="HL233" s="261"/>
      <c r="HM233" s="261"/>
      <c r="HN233" s="261"/>
      <c r="HO233" s="261"/>
      <c r="HP233" s="261"/>
      <c r="HQ233" s="261"/>
      <c r="HR233" s="261"/>
      <c r="HS233" s="261"/>
      <c r="HT233" s="261"/>
      <c r="HU233" s="261"/>
      <c r="HV233" s="261"/>
      <c r="HW233" s="261"/>
      <c r="HX233" s="261"/>
      <c r="HY233" s="261"/>
      <c r="HZ233" s="261"/>
      <c r="IA233" s="261"/>
      <c r="IB233" s="261"/>
      <c r="IC233" s="261"/>
      <c r="ID233" s="261"/>
      <c r="IE233" s="261"/>
      <c r="IF233" s="261"/>
      <c r="IG233" s="261"/>
      <c r="IH233" s="261"/>
      <c r="II233" s="261"/>
      <c r="IJ233" s="261"/>
      <c r="IK233" s="261"/>
      <c r="IL233" s="261"/>
      <c r="IM233" s="261"/>
      <c r="IN233" s="261"/>
      <c r="IO233" s="261"/>
      <c r="IP233" s="261"/>
    </row>
    <row r="234" ht="13.5" customHeight="1">
      <c r="G234" s="21"/>
    </row>
    <row r="235" ht="13.5" customHeight="1"/>
    <row r="236" ht="13.5" customHeight="1"/>
    <row r="240" ht="14.25" customHeight="1"/>
  </sheetData>
  <mergeCells count="8">
    <mergeCell ref="C3:G3"/>
    <mergeCell ref="E1:G1"/>
    <mergeCell ref="C2:G2"/>
    <mergeCell ref="D233:H233"/>
    <mergeCell ref="A6:G6"/>
    <mergeCell ref="A7:G7"/>
    <mergeCell ref="A5:G5"/>
    <mergeCell ref="A8:G8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8"/>
  <sheetViews>
    <sheetView workbookViewId="0" topLeftCell="A11">
      <selection activeCell="F25" sqref="F25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61.125" style="0" customWidth="1"/>
  </cols>
  <sheetData>
    <row r="2" ht="13.5" thickBot="1">
      <c r="C2" s="1028" t="s">
        <v>643</v>
      </c>
    </row>
    <row r="3" spans="1:6" ht="15.75">
      <c r="A3" s="1004" t="s">
        <v>4</v>
      </c>
      <c r="B3" s="1021" t="s">
        <v>463</v>
      </c>
      <c r="C3" s="1015" t="s">
        <v>452</v>
      </c>
      <c r="D3" s="1023">
        <v>11595</v>
      </c>
      <c r="E3" s="1005">
        <v>-0.3</v>
      </c>
      <c r="F3" s="1024">
        <f>SUM(D3:E3)</f>
        <v>11594.7</v>
      </c>
    </row>
    <row r="4" spans="1:6" ht="12.75">
      <c r="A4" s="334"/>
      <c r="B4" s="1011" t="s">
        <v>462</v>
      </c>
      <c r="C4" s="1016" t="s">
        <v>453</v>
      </c>
      <c r="D4" s="1011"/>
      <c r="E4" s="1"/>
      <c r="F4" s="1025"/>
    </row>
    <row r="5" spans="1:6" ht="12.75">
      <c r="A5" s="334"/>
      <c r="B5" s="1012"/>
      <c r="C5" s="1017" t="s">
        <v>454</v>
      </c>
      <c r="D5" s="1011"/>
      <c r="E5" s="1"/>
      <c r="F5" s="1025"/>
    </row>
    <row r="6" spans="1:6" ht="12.75">
      <c r="A6" s="334"/>
      <c r="B6" s="1011"/>
      <c r="C6" s="1"/>
      <c r="D6" s="1011"/>
      <c r="E6" s="1"/>
      <c r="F6" s="1025"/>
    </row>
    <row r="7" spans="1:6" ht="12.75">
      <c r="A7" s="334"/>
      <c r="B7" s="1027" t="s">
        <v>455</v>
      </c>
      <c r="C7" s="385" t="s">
        <v>392</v>
      </c>
      <c r="D7" s="1011">
        <v>5.9</v>
      </c>
      <c r="E7" s="1">
        <v>0.3</v>
      </c>
      <c r="F7" s="1025">
        <f>SUM(D7:E7)</f>
        <v>6.2</v>
      </c>
    </row>
    <row r="8" spans="1:6" ht="12.75">
      <c r="A8" s="334"/>
      <c r="B8" s="1011" t="s">
        <v>638</v>
      </c>
      <c r="C8" s="386" t="s">
        <v>456</v>
      </c>
      <c r="D8" s="1011"/>
      <c r="E8" s="1"/>
      <c r="F8" s="1025"/>
    </row>
    <row r="9" spans="1:6" ht="12.75">
      <c r="A9" s="334"/>
      <c r="B9" s="1011" t="s">
        <v>639</v>
      </c>
      <c r="C9" s="386" t="s">
        <v>457</v>
      </c>
      <c r="D9" s="1011"/>
      <c r="E9" s="1"/>
      <c r="F9" s="1025"/>
    </row>
    <row r="10" spans="1:6" ht="12.75">
      <c r="A10" s="334"/>
      <c r="B10" s="1011"/>
      <c r="C10" s="386" t="s">
        <v>458</v>
      </c>
      <c r="D10" s="1011"/>
      <c r="E10" s="1"/>
      <c r="F10" s="1025"/>
    </row>
    <row r="11" spans="1:6" ht="12.75">
      <c r="A11" s="334"/>
      <c r="B11" s="1011"/>
      <c r="C11" s="386" t="s">
        <v>459</v>
      </c>
      <c r="D11" s="1011"/>
      <c r="E11" s="1"/>
      <c r="F11" s="1025"/>
    </row>
    <row r="12" spans="1:6" ht="12.75">
      <c r="A12" s="334"/>
      <c r="B12" s="1011"/>
      <c r="C12" s="386" t="s">
        <v>460</v>
      </c>
      <c r="D12" s="1011"/>
      <c r="E12" s="1"/>
      <c r="F12" s="1025"/>
    </row>
    <row r="13" spans="1:6" ht="13.5" thickBot="1">
      <c r="A13" s="1008"/>
      <c r="B13" s="1022"/>
      <c r="C13" s="1018" t="s">
        <v>461</v>
      </c>
      <c r="D13" s="1022"/>
      <c r="E13" s="1009"/>
      <c r="F13" s="1026"/>
    </row>
    <row r="14" ht="13.5" thickBot="1"/>
    <row r="15" spans="1:6" ht="15.75">
      <c r="A15" s="1004" t="s">
        <v>9</v>
      </c>
      <c r="B15" s="1021" t="s">
        <v>635</v>
      </c>
      <c r="C15" s="1019" t="s">
        <v>536</v>
      </c>
      <c r="D15" s="1021">
        <v>5.6</v>
      </c>
      <c r="E15" s="1021">
        <v>0.3</v>
      </c>
      <c r="F15" s="1006">
        <f>SUM(D15:E15)</f>
        <v>5.8999999999999995</v>
      </c>
    </row>
    <row r="16" spans="1:6" ht="12.75">
      <c r="A16" s="334"/>
      <c r="B16" s="1011" t="s">
        <v>636</v>
      </c>
      <c r="C16" s="1013" t="s">
        <v>537</v>
      </c>
      <c r="D16" s="1011"/>
      <c r="E16" s="1011"/>
      <c r="F16" s="1007"/>
    </row>
    <row r="17" spans="1:6" ht="12.75">
      <c r="A17" s="334"/>
      <c r="B17" s="1011" t="s">
        <v>637</v>
      </c>
      <c r="C17" s="1013" t="s">
        <v>538</v>
      </c>
      <c r="D17" s="1011"/>
      <c r="E17" s="1011"/>
      <c r="F17" s="1007"/>
    </row>
    <row r="18" spans="1:6" ht="12.75">
      <c r="A18" s="334"/>
      <c r="B18" s="1011" t="s">
        <v>640</v>
      </c>
      <c r="C18" s="1"/>
      <c r="D18" s="1011"/>
      <c r="E18" s="1011"/>
      <c r="F18" s="1007"/>
    </row>
    <row r="19" spans="1:6" ht="13.5" thickBot="1">
      <c r="A19" s="334"/>
      <c r="B19" s="1011"/>
      <c r="C19" s="1"/>
      <c r="D19" s="1011"/>
      <c r="E19" s="1011"/>
      <c r="F19" s="1007"/>
    </row>
    <row r="20" spans="1:6" ht="12.75">
      <c r="A20" s="334"/>
      <c r="B20" s="1011" t="s">
        <v>641</v>
      </c>
      <c r="C20" s="1014" t="s">
        <v>539</v>
      </c>
      <c r="D20" s="1011">
        <v>423.6</v>
      </c>
      <c r="E20" s="1011">
        <v>-0.3</v>
      </c>
      <c r="F20" s="1007">
        <f>SUM(D20:E20)</f>
        <v>423.3</v>
      </c>
    </row>
    <row r="21" spans="1:6" ht="13.5" thickBot="1">
      <c r="A21" s="1008"/>
      <c r="B21" s="1022" t="s">
        <v>642</v>
      </c>
      <c r="C21" s="1020" t="s">
        <v>279</v>
      </c>
      <c r="D21" s="1022"/>
      <c r="E21" s="1022"/>
      <c r="F21" s="1010"/>
    </row>
    <row r="24" ht="12.75">
      <c r="C24" s="4" t="s">
        <v>644</v>
      </c>
    </row>
    <row r="25" spans="1:6" ht="15.75">
      <c r="A25" s="1030" t="s">
        <v>10</v>
      </c>
      <c r="B25" s="1031" t="s">
        <v>648</v>
      </c>
      <c r="C25" s="72" t="s">
        <v>279</v>
      </c>
      <c r="D25" s="1031">
        <v>2649.8</v>
      </c>
      <c r="E25" s="1031">
        <v>-291.7</v>
      </c>
      <c r="F25" s="1032">
        <f>SUM(D25:E25)</f>
        <v>2358.1000000000004</v>
      </c>
    </row>
    <row r="26" spans="1:6" ht="12.75">
      <c r="A26" s="1029"/>
      <c r="B26" s="1" t="s">
        <v>645</v>
      </c>
      <c r="C26" s="1"/>
      <c r="D26" s="1"/>
      <c r="E26" s="1"/>
      <c r="F26" s="1033"/>
    </row>
    <row r="27" spans="1:6" ht="12.75">
      <c r="A27" s="1029"/>
      <c r="B27" s="1" t="s">
        <v>646</v>
      </c>
      <c r="C27" s="1"/>
      <c r="D27" s="1"/>
      <c r="E27" s="1"/>
      <c r="F27" s="1033"/>
    </row>
    <row r="28" spans="1:6" ht="12.75">
      <c r="A28" s="1034"/>
      <c r="B28" s="1035" t="s">
        <v>647</v>
      </c>
      <c r="C28" s="1035"/>
      <c r="D28" s="1035"/>
      <c r="E28" s="1035"/>
      <c r="F28" s="1036"/>
    </row>
    <row r="30" spans="1:6" ht="15.75">
      <c r="A30" s="1030">
        <v>4</v>
      </c>
      <c r="B30" s="1031" t="s">
        <v>649</v>
      </c>
      <c r="C30" s="72" t="s">
        <v>335</v>
      </c>
      <c r="D30" s="1031">
        <v>108.3</v>
      </c>
      <c r="E30" s="1031">
        <v>291.7</v>
      </c>
      <c r="F30" s="1032">
        <f>SUM(D30:E30)</f>
        <v>400</v>
      </c>
    </row>
    <row r="31" spans="1:6" ht="15.75">
      <c r="A31" s="1040"/>
      <c r="B31" s="1"/>
      <c r="C31" s="91" t="s">
        <v>178</v>
      </c>
      <c r="D31" s="1"/>
      <c r="E31" s="1"/>
      <c r="F31" s="1033"/>
    </row>
    <row r="32" spans="1:6" ht="15.75">
      <c r="A32" s="1040"/>
      <c r="B32" s="1"/>
      <c r="C32" s="91" t="s">
        <v>336</v>
      </c>
      <c r="D32" s="1"/>
      <c r="E32" s="1"/>
      <c r="F32" s="1033"/>
    </row>
    <row r="33" spans="1:6" ht="15.75">
      <c r="A33" s="1041"/>
      <c r="B33" s="1035"/>
      <c r="C33" s="1035"/>
      <c r="D33" s="1035"/>
      <c r="E33" s="1035"/>
      <c r="F33" s="1036"/>
    </row>
    <row r="34" ht="15.75">
      <c r="A34" s="1003"/>
    </row>
    <row r="35" spans="1:6" ht="15.75">
      <c r="A35" s="1030">
        <v>5</v>
      </c>
      <c r="B35" s="1031" t="s">
        <v>650</v>
      </c>
      <c r="C35" s="56" t="s">
        <v>337</v>
      </c>
      <c r="D35" s="1031">
        <v>6950.2</v>
      </c>
      <c r="E35" s="1037">
        <v>-790</v>
      </c>
      <c r="F35" s="1032">
        <f>SUM(D35:E35)</f>
        <v>6160.2</v>
      </c>
    </row>
    <row r="36" spans="1:6" ht="15.75">
      <c r="A36" s="1041"/>
      <c r="B36" s="1035"/>
      <c r="C36" s="335" t="s">
        <v>338</v>
      </c>
      <c r="D36" s="1035"/>
      <c r="E36" s="1035"/>
      <c r="F36" s="1036"/>
    </row>
    <row r="37" ht="15.75">
      <c r="A37" s="1003"/>
    </row>
    <row r="38" spans="1:6" ht="15.75">
      <c r="A38" s="1030">
        <v>6</v>
      </c>
      <c r="B38" s="1031" t="s">
        <v>651</v>
      </c>
      <c r="C38" s="97" t="s">
        <v>321</v>
      </c>
      <c r="D38" s="1037">
        <v>610</v>
      </c>
      <c r="E38" s="1037">
        <v>790</v>
      </c>
      <c r="F38" s="1038">
        <f>SUM(D38:E38)</f>
        <v>1400</v>
      </c>
    </row>
    <row r="39" spans="1:6" ht="15.75">
      <c r="A39" s="1041"/>
      <c r="B39" s="1035"/>
      <c r="C39" s="95" t="s">
        <v>320</v>
      </c>
      <c r="D39" s="1035"/>
      <c r="E39" s="1035"/>
      <c r="F39" s="1036"/>
    </row>
    <row r="40" ht="15.75">
      <c r="A40" s="1003"/>
    </row>
    <row r="41" spans="1:6" ht="15.75">
      <c r="A41" s="1030">
        <v>7</v>
      </c>
      <c r="B41" s="1031" t="s">
        <v>652</v>
      </c>
      <c r="C41" s="1031" t="s">
        <v>654</v>
      </c>
      <c r="D41" s="1031"/>
      <c r="E41" s="1031"/>
      <c r="F41" s="1032"/>
    </row>
    <row r="42" spans="1:6" ht="12.75">
      <c r="A42" s="1029"/>
      <c r="B42" s="1" t="s">
        <v>653</v>
      </c>
      <c r="C42" s="1" t="s">
        <v>655</v>
      </c>
      <c r="D42" s="1"/>
      <c r="E42" s="1"/>
      <c r="F42" s="1033"/>
    </row>
    <row r="43" spans="1:6" ht="12.75">
      <c r="A43" s="1029"/>
      <c r="B43" s="1"/>
      <c r="C43" s="1" t="s">
        <v>656</v>
      </c>
      <c r="D43" s="1"/>
      <c r="E43" s="1"/>
      <c r="F43" s="1033"/>
    </row>
    <row r="44" spans="1:6" ht="12.75">
      <c r="A44" s="1034"/>
      <c r="B44" s="1035"/>
      <c r="C44" s="1035" t="s">
        <v>657</v>
      </c>
      <c r="D44" s="1035"/>
      <c r="E44" s="1035"/>
      <c r="F44" s="1036"/>
    </row>
    <row r="46" spans="1:6" ht="12.75">
      <c r="A46" s="1039">
        <v>8</v>
      </c>
      <c r="B46" s="1031" t="s">
        <v>662</v>
      </c>
      <c r="C46" s="1031" t="s">
        <v>658</v>
      </c>
      <c r="D46" s="1031"/>
      <c r="E46" s="1031"/>
      <c r="F46" s="1032"/>
    </row>
    <row r="47" spans="1:6" ht="12.75">
      <c r="A47" s="1029"/>
      <c r="B47" s="1"/>
      <c r="C47" s="1" t="s">
        <v>654</v>
      </c>
      <c r="D47" s="1"/>
      <c r="E47" s="1"/>
      <c r="F47" s="1033"/>
    </row>
    <row r="48" spans="1:6" ht="12.75">
      <c r="A48" s="1029"/>
      <c r="B48" s="1"/>
      <c r="C48" s="1" t="s">
        <v>655</v>
      </c>
      <c r="D48" s="1"/>
      <c r="E48" s="1"/>
      <c r="F48" s="1033"/>
    </row>
    <row r="49" spans="1:6" ht="12.75">
      <c r="A49" s="1029"/>
      <c r="B49" s="1"/>
      <c r="C49" s="1" t="s">
        <v>656</v>
      </c>
      <c r="D49" s="1"/>
      <c r="E49" s="1"/>
      <c r="F49" s="1033"/>
    </row>
    <row r="50" spans="1:6" ht="12.75">
      <c r="A50" s="1034"/>
      <c r="B50" s="1035"/>
      <c r="C50" s="1035" t="s">
        <v>657</v>
      </c>
      <c r="D50" s="1035"/>
      <c r="E50" s="1035"/>
      <c r="F50" s="1036"/>
    </row>
    <row r="51" spans="1:6" ht="15.75">
      <c r="A51" s="1043" t="s">
        <v>72</v>
      </c>
      <c r="B51" s="1031" t="s">
        <v>652</v>
      </c>
      <c r="C51" s="1031"/>
      <c r="D51" s="1031"/>
      <c r="E51" s="1031"/>
      <c r="F51" s="1032"/>
    </row>
    <row r="52" spans="1:6" ht="12.75">
      <c r="A52" s="1029"/>
      <c r="B52" s="1" t="s">
        <v>659</v>
      </c>
      <c r="C52" s="1"/>
      <c r="D52" s="1"/>
      <c r="E52" s="1"/>
      <c r="F52" s="1033"/>
    </row>
    <row r="53" spans="1:6" ht="12.75">
      <c r="A53" s="1029"/>
      <c r="B53" s="105" t="s">
        <v>660</v>
      </c>
      <c r="C53" s="1"/>
      <c r="D53" s="1"/>
      <c r="E53" s="1"/>
      <c r="F53" s="1033"/>
    </row>
    <row r="54" spans="1:6" ht="12.75">
      <c r="A54" s="1034"/>
      <c r="B54" s="1042" t="s">
        <v>661</v>
      </c>
      <c r="C54" s="1035"/>
      <c r="D54" s="1035"/>
      <c r="E54" s="1035"/>
      <c r="F54" s="1036"/>
    </row>
    <row r="55" spans="1:6" ht="15.75">
      <c r="A55" s="1030">
        <v>10</v>
      </c>
      <c r="B55" s="1031" t="s">
        <v>662</v>
      </c>
      <c r="C55" s="1031" t="s">
        <v>658</v>
      </c>
      <c r="D55" s="1031"/>
      <c r="E55" s="1031"/>
      <c r="F55" s="1032"/>
    </row>
    <row r="56" spans="1:6" ht="15.75">
      <c r="A56" s="1041"/>
      <c r="B56" s="1035"/>
      <c r="C56" s="1035" t="s">
        <v>663</v>
      </c>
      <c r="D56" s="1035"/>
      <c r="E56" s="1035"/>
      <c r="F56" s="1036"/>
    </row>
    <row r="57" ht="15.75">
      <c r="A57" s="1003"/>
    </row>
    <row r="58" spans="1:6" ht="15.75">
      <c r="A58" s="1030">
        <v>11</v>
      </c>
      <c r="B58" s="1031" t="s">
        <v>666</v>
      </c>
      <c r="C58" s="1031" t="s">
        <v>664</v>
      </c>
      <c r="D58" s="1031"/>
      <c r="E58" s="1031"/>
      <c r="F58" s="1032"/>
    </row>
    <row r="59" spans="1:6" ht="12.75">
      <c r="A59" s="1034"/>
      <c r="B59" s="1035"/>
      <c r="C59" s="1035" t="s">
        <v>665</v>
      </c>
      <c r="D59" s="1035"/>
      <c r="E59" s="1035"/>
      <c r="F59" s="1036"/>
    </row>
    <row r="60" ht="12.75">
      <c r="B60" s="1031"/>
    </row>
    <row r="61" ht="12.75">
      <c r="B61" s="1031" t="s">
        <v>666</v>
      </c>
    </row>
    <row r="62" spans="2:6" ht="12.75">
      <c r="B62" s="186" t="s">
        <v>420</v>
      </c>
      <c r="C62" s="226" t="s">
        <v>386</v>
      </c>
      <c r="D62" s="1031"/>
      <c r="E62" s="1031"/>
      <c r="F62" s="1032"/>
    </row>
    <row r="63" spans="2:6" ht="12.75">
      <c r="B63" s="1029"/>
      <c r="C63" s="198" t="s">
        <v>408</v>
      </c>
      <c r="D63" s="1"/>
      <c r="E63" s="1"/>
      <c r="F63" s="1033"/>
    </row>
    <row r="64" spans="2:6" ht="12.75">
      <c r="B64" s="1034"/>
      <c r="C64" s="228" t="s">
        <v>409</v>
      </c>
      <c r="D64" s="1035"/>
      <c r="E64" s="1035"/>
      <c r="F64" s="1036"/>
    </row>
    <row r="66" spans="2:6" ht="12.75">
      <c r="B66" s="243" t="s">
        <v>433</v>
      </c>
      <c r="C66" s="226" t="s">
        <v>386</v>
      </c>
      <c r="D66" s="1031"/>
      <c r="E66" s="1031"/>
      <c r="F66" s="1032"/>
    </row>
    <row r="67" spans="2:6" ht="12.75">
      <c r="B67" s="189"/>
      <c r="C67" s="198" t="s">
        <v>408</v>
      </c>
      <c r="D67" s="1"/>
      <c r="E67" s="1"/>
      <c r="F67" s="1033"/>
    </row>
    <row r="68" spans="2:6" ht="12.75">
      <c r="B68" s="202"/>
      <c r="C68" s="228" t="s">
        <v>409</v>
      </c>
      <c r="D68" s="1035"/>
      <c r="E68" s="1035"/>
      <c r="F68" s="1036"/>
    </row>
    <row r="69" spans="2:6" ht="12.75">
      <c r="B69" s="186" t="s">
        <v>435</v>
      </c>
      <c r="C69" s="226" t="s">
        <v>386</v>
      </c>
      <c r="D69" s="1031"/>
      <c r="E69" s="1031"/>
      <c r="F69" s="1032"/>
    </row>
    <row r="70" spans="2:6" ht="12.75">
      <c r="B70" s="1029"/>
      <c r="C70" s="198" t="s">
        <v>408</v>
      </c>
      <c r="D70" s="1"/>
      <c r="E70" s="1"/>
      <c r="F70" s="1033"/>
    </row>
    <row r="71" spans="2:6" ht="12.75">
      <c r="B71" s="1034"/>
      <c r="C71" s="228" t="s">
        <v>409</v>
      </c>
      <c r="D71" s="1035"/>
      <c r="E71" s="1035"/>
      <c r="F71" s="1036"/>
    </row>
    <row r="73" spans="2:3" ht="18">
      <c r="B73" t="s">
        <v>668</v>
      </c>
      <c r="C73" s="1047" t="s">
        <v>669</v>
      </c>
    </row>
    <row r="74" spans="2:3" ht="15">
      <c r="B74" s="362" t="s">
        <v>64</v>
      </c>
      <c r="C74" s="138" t="s">
        <v>366</v>
      </c>
    </row>
    <row r="75" spans="2:3" ht="15">
      <c r="B75" s="363"/>
      <c r="C75" s="140" t="s">
        <v>367</v>
      </c>
    </row>
    <row r="76" spans="2:3" ht="15">
      <c r="B76" s="361"/>
      <c r="C76" s="142" t="s">
        <v>368</v>
      </c>
    </row>
    <row r="77" spans="2:3" ht="15">
      <c r="B77" s="362" t="s">
        <v>65</v>
      </c>
      <c r="C77" s="138" t="s">
        <v>66</v>
      </c>
    </row>
    <row r="78" spans="2:3" ht="15">
      <c r="B78" s="363"/>
      <c r="C78" s="140" t="s">
        <v>67</v>
      </c>
    </row>
    <row r="79" spans="2:3" ht="15.75" thickBot="1">
      <c r="B79" s="360"/>
      <c r="C79" s="142" t="s">
        <v>369</v>
      </c>
    </row>
    <row r="80" ht="18">
      <c r="C80" s="1046" t="s">
        <v>675</v>
      </c>
    </row>
    <row r="81" spans="2:3" ht="15">
      <c r="B81" s="362" t="s">
        <v>64</v>
      </c>
      <c r="C81" s="138" t="s">
        <v>670</v>
      </c>
    </row>
    <row r="82" spans="2:3" ht="15">
      <c r="B82" s="363"/>
      <c r="C82" s="140" t="s">
        <v>671</v>
      </c>
    </row>
    <row r="83" spans="2:3" ht="15">
      <c r="B83" s="363"/>
      <c r="C83" s="140" t="s">
        <v>672</v>
      </c>
    </row>
    <row r="84" spans="2:3" ht="15">
      <c r="B84" s="361"/>
      <c r="C84" s="142" t="s">
        <v>673</v>
      </c>
    </row>
    <row r="85" spans="2:3" ht="15">
      <c r="B85" s="1044" t="s">
        <v>65</v>
      </c>
      <c r="C85" s="138" t="s">
        <v>674</v>
      </c>
    </row>
    <row r="86" spans="2:3" ht="15">
      <c r="B86" s="1045"/>
      <c r="C86" s="140" t="s">
        <v>671</v>
      </c>
    </row>
    <row r="87" spans="2:3" ht="15">
      <c r="B87" s="1045"/>
      <c r="C87" s="140" t="s">
        <v>672</v>
      </c>
    </row>
    <row r="88" spans="2:3" ht="15">
      <c r="B88" s="1012"/>
      <c r="C88" s="142" t="s">
        <v>673</v>
      </c>
    </row>
  </sheetData>
  <printOptions/>
  <pageMargins left="0.75" right="0.75" top="0.17" bottom="0.16" header="0.17" footer="0.9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51">
      <selection activeCell="I80" sqref="I80"/>
    </sheetView>
  </sheetViews>
  <sheetFormatPr defaultColWidth="9.00390625" defaultRowHeight="12.75"/>
  <cols>
    <col min="1" max="1" width="6.625" style="0" customWidth="1"/>
    <col min="2" max="2" width="58.75390625" style="0" customWidth="1"/>
    <col min="3" max="3" width="20.75390625" style="0" customWidth="1"/>
    <col min="5" max="5" width="0" style="0" hidden="1" customWidth="1"/>
  </cols>
  <sheetData>
    <row r="1" spans="1:6" ht="12.75">
      <c r="A1" s="388"/>
      <c r="B1" s="389"/>
      <c r="C1" s="1390" t="s">
        <v>465</v>
      </c>
      <c r="D1" s="1391"/>
      <c r="E1" s="1391"/>
      <c r="F1" s="1391"/>
    </row>
    <row r="2" spans="1:6" ht="12.75">
      <c r="A2" s="388"/>
      <c r="B2" s="389"/>
      <c r="C2" s="1390" t="s">
        <v>147</v>
      </c>
      <c r="D2" s="1391"/>
      <c r="E2" s="1391"/>
      <c r="F2" s="1391"/>
    </row>
    <row r="3" spans="1:6" ht="12.75">
      <c r="A3" s="388"/>
      <c r="B3" s="389"/>
      <c r="C3" s="1390" t="s">
        <v>242</v>
      </c>
      <c r="D3" s="1391"/>
      <c r="E3" s="1391"/>
      <c r="F3" s="1391"/>
    </row>
    <row r="4" spans="1:6" ht="12.75">
      <c r="A4" s="388"/>
      <c r="B4" s="389"/>
      <c r="C4" s="388"/>
      <c r="D4" s="390"/>
      <c r="E4" s="390"/>
      <c r="F4" s="390"/>
    </row>
    <row r="5" spans="1:6" ht="15.75">
      <c r="A5" s="1387" t="s">
        <v>466</v>
      </c>
      <c r="B5" s="1459"/>
      <c r="C5" s="1459"/>
      <c r="D5" s="1459"/>
      <c r="E5" s="1459"/>
      <c r="F5" s="1459"/>
    </row>
    <row r="6" spans="1:6" ht="15.75">
      <c r="A6" s="1458" t="s">
        <v>467</v>
      </c>
      <c r="B6" s="1459"/>
      <c r="C6" s="1459"/>
      <c r="D6" s="1459"/>
      <c r="E6" s="1459"/>
      <c r="F6" s="1459"/>
    </row>
    <row r="7" spans="1:6" ht="15.75">
      <c r="A7" s="1387" t="s">
        <v>468</v>
      </c>
      <c r="B7" s="1459"/>
      <c r="C7" s="1459"/>
      <c r="D7" s="1459"/>
      <c r="E7" s="1459"/>
      <c r="F7" s="1459"/>
    </row>
    <row r="8" spans="2:6" ht="12.75">
      <c r="B8" s="1388"/>
      <c r="C8" s="1389"/>
      <c r="D8" s="391" t="s">
        <v>99</v>
      </c>
      <c r="E8" s="392"/>
      <c r="F8" s="393" t="s">
        <v>99</v>
      </c>
    </row>
    <row r="9" spans="1:6" ht="12.75">
      <c r="A9" s="394" t="s">
        <v>29</v>
      </c>
      <c r="B9" s="395" t="s">
        <v>469</v>
      </c>
      <c r="C9" s="396" t="s">
        <v>1</v>
      </c>
      <c r="D9" s="397" t="s">
        <v>2</v>
      </c>
      <c r="E9" s="397"/>
      <c r="F9" s="397" t="s">
        <v>2</v>
      </c>
    </row>
    <row r="10" spans="1:6" ht="13.5" thickBot="1">
      <c r="A10" s="401" t="s">
        <v>293</v>
      </c>
      <c r="B10" s="402"/>
      <c r="C10" s="403" t="s">
        <v>470</v>
      </c>
      <c r="D10" s="404" t="s">
        <v>213</v>
      </c>
      <c r="E10" s="404"/>
      <c r="F10" s="404" t="s">
        <v>214</v>
      </c>
    </row>
    <row r="11" spans="1:6" ht="12.75">
      <c r="A11" s="405" t="s">
        <v>422</v>
      </c>
      <c r="B11" s="406" t="s">
        <v>373</v>
      </c>
      <c r="C11" s="407"/>
      <c r="D11" s="408">
        <f>D12+D20+D40</f>
        <v>85191.9</v>
      </c>
      <c r="E11" s="409" t="e">
        <f>E12</f>
        <v>#REF!</v>
      </c>
      <c r="F11" s="410">
        <f>F12+F20+F40</f>
        <v>90637.7</v>
      </c>
    </row>
    <row r="12" spans="1:6" ht="12.75">
      <c r="A12" s="151" t="s">
        <v>4</v>
      </c>
      <c r="B12" s="411" t="s">
        <v>374</v>
      </c>
      <c r="C12" s="412" t="s">
        <v>91</v>
      </c>
      <c r="D12" s="414">
        <f>SUM(D13:D18)</f>
        <v>80400</v>
      </c>
      <c r="E12" s="415" t="e">
        <f>E13</f>
        <v>#REF!</v>
      </c>
      <c r="F12" s="414">
        <f>SUM(F13:F18)</f>
        <v>85394.7</v>
      </c>
    </row>
    <row r="13" spans="1:6" ht="12.75">
      <c r="A13" s="416" t="s">
        <v>5</v>
      </c>
      <c r="B13" s="382" t="s">
        <v>452</v>
      </c>
      <c r="C13" s="417" t="s">
        <v>382</v>
      </c>
      <c r="D13" s="419">
        <v>59300</v>
      </c>
      <c r="E13" s="420" t="e">
        <f>-E53</f>
        <v>#REF!</v>
      </c>
      <c r="F13" s="419">
        <v>62900</v>
      </c>
    </row>
    <row r="14" spans="1:6" ht="12.75">
      <c r="A14" s="280"/>
      <c r="B14" s="383" t="s">
        <v>471</v>
      </c>
      <c r="C14" s="421"/>
      <c r="D14" s="423"/>
      <c r="E14" s="422"/>
      <c r="F14" s="423"/>
    </row>
    <row r="15" spans="1:6" ht="12.75">
      <c r="A15" s="416" t="s">
        <v>7</v>
      </c>
      <c r="B15" s="382" t="s">
        <v>452</v>
      </c>
      <c r="C15" s="417" t="s">
        <v>383</v>
      </c>
      <c r="D15" s="419">
        <v>10800</v>
      </c>
      <c r="E15" s="424"/>
      <c r="F15" s="419">
        <v>11594.7</v>
      </c>
    </row>
    <row r="16" spans="1:6" ht="12.75">
      <c r="A16" s="280"/>
      <c r="B16" s="383" t="s">
        <v>453</v>
      </c>
      <c r="C16" s="421"/>
      <c r="D16" s="423"/>
      <c r="E16" s="422"/>
      <c r="F16" s="423"/>
    </row>
    <row r="17" spans="1:6" ht="12.75">
      <c r="A17" s="425"/>
      <c r="B17" s="384" t="s">
        <v>454</v>
      </c>
      <c r="C17" s="426"/>
      <c r="D17" s="427"/>
      <c r="E17" s="426"/>
      <c r="F17" s="427"/>
    </row>
    <row r="18" spans="1:6" ht="12.75">
      <c r="A18" s="276" t="s">
        <v>8</v>
      </c>
      <c r="B18" s="428" t="s">
        <v>472</v>
      </c>
      <c r="C18" s="429" t="s">
        <v>384</v>
      </c>
      <c r="D18" s="430">
        <v>10300</v>
      </c>
      <c r="E18" s="431"/>
      <c r="F18" s="430">
        <v>10900</v>
      </c>
    </row>
    <row r="19" spans="1:6" ht="12.75">
      <c r="A19" s="299"/>
      <c r="B19" s="432" t="s">
        <v>473</v>
      </c>
      <c r="C19" s="433"/>
      <c r="D19" s="434"/>
      <c r="E19" s="435"/>
      <c r="F19" s="436"/>
    </row>
    <row r="20" spans="1:6" ht="12.75">
      <c r="A20" s="151" t="s">
        <v>9</v>
      </c>
      <c r="B20" s="437" t="s">
        <v>375</v>
      </c>
      <c r="C20" s="438" t="s">
        <v>57</v>
      </c>
      <c r="D20" s="439">
        <f>D21</f>
        <v>2100</v>
      </c>
      <c r="E20" s="440"/>
      <c r="F20" s="439">
        <v>2250</v>
      </c>
    </row>
    <row r="21" spans="1:6" ht="12.75">
      <c r="A21" s="441" t="s">
        <v>37</v>
      </c>
      <c r="B21" s="382" t="s">
        <v>474</v>
      </c>
      <c r="C21" s="442" t="s">
        <v>475</v>
      </c>
      <c r="D21" s="419">
        <v>2100</v>
      </c>
      <c r="E21" s="424"/>
      <c r="F21" s="419">
        <v>2250</v>
      </c>
    </row>
    <row r="22" spans="1:6" ht="12.75">
      <c r="A22" s="220"/>
      <c r="B22" s="383" t="s">
        <v>476</v>
      </c>
      <c r="C22" s="422"/>
      <c r="D22" s="423"/>
      <c r="E22" s="422"/>
      <c r="F22" s="423"/>
    </row>
    <row r="23" spans="1:6" ht="12.75">
      <c r="A23" s="220"/>
      <c r="B23" s="383" t="s">
        <v>477</v>
      </c>
      <c r="C23" s="422"/>
      <c r="D23" s="423"/>
      <c r="E23" s="422"/>
      <c r="F23" s="423"/>
    </row>
    <row r="24" spans="1:6" ht="12.75">
      <c r="A24" s="220"/>
      <c r="B24" s="384" t="s">
        <v>478</v>
      </c>
      <c r="C24" s="426"/>
      <c r="D24" s="427"/>
      <c r="E24" s="426"/>
      <c r="F24" s="427"/>
    </row>
    <row r="25" spans="1:6" ht="12.75">
      <c r="A25" s="151" t="s">
        <v>10</v>
      </c>
      <c r="B25" s="443" t="s">
        <v>479</v>
      </c>
      <c r="C25" s="444" t="s">
        <v>49</v>
      </c>
      <c r="D25" s="444"/>
      <c r="E25" s="444"/>
      <c r="F25" s="445"/>
    </row>
    <row r="26" spans="1:6" ht="12.75">
      <c r="A26" s="188"/>
      <c r="B26" s="443" t="s">
        <v>480</v>
      </c>
      <c r="C26" s="444"/>
      <c r="D26" s="444"/>
      <c r="E26" s="444"/>
      <c r="F26" s="445"/>
    </row>
    <row r="27" spans="1:6" ht="12.75">
      <c r="A27" s="151" t="s">
        <v>11</v>
      </c>
      <c r="B27" s="446" t="s">
        <v>412</v>
      </c>
      <c r="C27" s="447" t="s">
        <v>411</v>
      </c>
      <c r="D27" s="447"/>
      <c r="E27" s="447"/>
      <c r="F27" s="413"/>
    </row>
    <row r="28" spans="1:6" ht="12.75">
      <c r="A28" s="448"/>
      <c r="B28" s="449" t="s">
        <v>413</v>
      </c>
      <c r="C28" s="450"/>
      <c r="D28" s="450"/>
      <c r="E28" s="450"/>
      <c r="F28" s="451"/>
    </row>
    <row r="29" spans="1:6" ht="12.75">
      <c r="A29" s="153" t="s">
        <v>12</v>
      </c>
      <c r="B29" s="452" t="s">
        <v>13</v>
      </c>
      <c r="C29" s="444" t="s">
        <v>481</v>
      </c>
      <c r="D29" s="453"/>
      <c r="E29" s="453"/>
      <c r="F29" s="454"/>
    </row>
    <row r="30" spans="1:6" ht="12.75">
      <c r="A30" s="153"/>
      <c r="B30" s="452" t="s">
        <v>482</v>
      </c>
      <c r="C30" s="444"/>
      <c r="D30" s="453"/>
      <c r="E30" s="453"/>
      <c r="F30" s="454"/>
    </row>
    <row r="31" spans="1:6" ht="12.75">
      <c r="A31" s="153"/>
      <c r="B31" s="452" t="s">
        <v>483</v>
      </c>
      <c r="C31" s="444"/>
      <c r="D31" s="453"/>
      <c r="E31" s="453"/>
      <c r="F31" s="454"/>
    </row>
    <row r="32" spans="1:6" ht="12.75">
      <c r="A32" s="153"/>
      <c r="B32" s="452" t="s">
        <v>484</v>
      </c>
      <c r="C32" s="444"/>
      <c r="D32" s="453"/>
      <c r="E32" s="453"/>
      <c r="F32" s="454"/>
    </row>
    <row r="33" spans="1:6" ht="12.75">
      <c r="A33" s="153"/>
      <c r="B33" s="455" t="s">
        <v>485</v>
      </c>
      <c r="C33" s="450"/>
      <c r="D33" s="456"/>
      <c r="E33" s="456"/>
      <c r="F33" s="457"/>
    </row>
    <row r="34" spans="1:6" ht="12.75">
      <c r="A34" s="167" t="s">
        <v>14</v>
      </c>
      <c r="B34" s="458" t="s">
        <v>486</v>
      </c>
      <c r="C34" s="447" t="s">
        <v>487</v>
      </c>
      <c r="D34" s="417"/>
      <c r="E34" s="417"/>
      <c r="F34" s="418"/>
    </row>
    <row r="35" spans="1:6" ht="12.75">
      <c r="A35" s="188"/>
      <c r="B35" s="458" t="s">
        <v>488</v>
      </c>
      <c r="C35" s="444"/>
      <c r="D35" s="422"/>
      <c r="E35" s="422"/>
      <c r="F35" s="423"/>
    </row>
    <row r="36" spans="1:6" ht="12.75">
      <c r="A36" s="188"/>
      <c r="B36" s="458" t="s">
        <v>489</v>
      </c>
      <c r="C36" s="444"/>
      <c r="D36" s="422"/>
      <c r="E36" s="422"/>
      <c r="F36" s="423"/>
    </row>
    <row r="37" spans="1:6" ht="12.75">
      <c r="A37" s="188"/>
      <c r="B37" s="458" t="s">
        <v>490</v>
      </c>
      <c r="C37" s="444"/>
      <c r="D37" s="422"/>
      <c r="E37" s="422"/>
      <c r="F37" s="423"/>
    </row>
    <row r="38" spans="1:6" ht="12.75">
      <c r="A38" s="188"/>
      <c r="B38" s="458" t="s">
        <v>491</v>
      </c>
      <c r="C38" s="444"/>
      <c r="D38" s="422"/>
      <c r="E38" s="422"/>
      <c r="F38" s="423"/>
    </row>
    <row r="39" spans="1:6" ht="12.75">
      <c r="A39" s="188"/>
      <c r="B39" s="458" t="s">
        <v>492</v>
      </c>
      <c r="C39" s="450"/>
      <c r="D39" s="426"/>
      <c r="E39" s="426"/>
      <c r="F39" s="427"/>
    </row>
    <row r="40" spans="1:6" ht="12.75">
      <c r="A40" s="155" t="s">
        <v>15</v>
      </c>
      <c r="B40" s="459" t="s">
        <v>377</v>
      </c>
      <c r="C40" s="450" t="s">
        <v>16</v>
      </c>
      <c r="D40" s="460">
        <f>SUM(D41:D48)</f>
        <v>2691.9</v>
      </c>
      <c r="E40" s="460"/>
      <c r="F40" s="461">
        <f>SUM(F41:F48)</f>
        <v>2993</v>
      </c>
    </row>
    <row r="41" spans="1:6" ht="12.75">
      <c r="A41" s="462" t="s">
        <v>17</v>
      </c>
      <c r="B41" s="463" t="s">
        <v>493</v>
      </c>
      <c r="C41" s="422" t="s">
        <v>18</v>
      </c>
      <c r="D41" s="464">
        <v>378.9</v>
      </c>
      <c r="E41" s="464"/>
      <c r="F41" s="465">
        <v>473</v>
      </c>
    </row>
    <row r="42" spans="1:6" ht="12.75">
      <c r="A42" s="278"/>
      <c r="B42" s="466" t="s">
        <v>494</v>
      </c>
      <c r="C42" s="422" t="s">
        <v>6</v>
      </c>
      <c r="D42" s="422"/>
      <c r="E42" s="422"/>
      <c r="F42" s="423"/>
    </row>
    <row r="43" spans="1:6" ht="12.75">
      <c r="A43" s="278"/>
      <c r="B43" s="466" t="s">
        <v>495</v>
      </c>
      <c r="C43" s="422"/>
      <c r="D43" s="422"/>
      <c r="E43" s="422"/>
      <c r="F43" s="423"/>
    </row>
    <row r="44" spans="1:6" ht="12.75">
      <c r="A44" s="278"/>
      <c r="B44" s="466" t="s">
        <v>496</v>
      </c>
      <c r="C44" s="422"/>
      <c r="D44" s="422"/>
      <c r="E44" s="422"/>
      <c r="F44" s="423"/>
    </row>
    <row r="45" spans="1:6" ht="12.75">
      <c r="A45" s="276" t="s">
        <v>19</v>
      </c>
      <c r="B45" s="467" t="s">
        <v>497</v>
      </c>
      <c r="C45" s="417" t="s">
        <v>420</v>
      </c>
      <c r="D45" s="419">
        <v>1753</v>
      </c>
      <c r="E45" s="424"/>
      <c r="F45" s="419">
        <v>1900</v>
      </c>
    </row>
    <row r="46" spans="1:6" ht="12.75">
      <c r="A46" s="278"/>
      <c r="B46" s="468" t="s">
        <v>498</v>
      </c>
      <c r="C46" s="422"/>
      <c r="D46" s="423"/>
      <c r="E46" s="422"/>
      <c r="F46" s="423"/>
    </row>
    <row r="47" spans="1:6" ht="12.75">
      <c r="A47" s="278"/>
      <c r="B47" s="468" t="s">
        <v>389</v>
      </c>
      <c r="C47" s="422"/>
      <c r="D47" s="423"/>
      <c r="E47" s="422"/>
      <c r="F47" s="423"/>
    </row>
    <row r="48" spans="1:6" ht="12.75">
      <c r="A48" s="416" t="s">
        <v>20</v>
      </c>
      <c r="B48" s="469" t="s">
        <v>499</v>
      </c>
      <c r="C48" s="417" t="s">
        <v>395</v>
      </c>
      <c r="D48" s="419">
        <v>560</v>
      </c>
      <c r="E48" s="424"/>
      <c r="F48" s="419">
        <v>620</v>
      </c>
    </row>
    <row r="49" spans="1:6" ht="12.75">
      <c r="A49" s="280"/>
      <c r="B49" s="470" t="s">
        <v>500</v>
      </c>
      <c r="C49" s="421" t="s">
        <v>6</v>
      </c>
      <c r="D49" s="422"/>
      <c r="E49" s="422"/>
      <c r="F49" s="423"/>
    </row>
    <row r="50" spans="1:6" ht="12.75">
      <c r="A50" s="280"/>
      <c r="B50" s="470" t="s">
        <v>501</v>
      </c>
      <c r="C50" s="421"/>
      <c r="D50" s="422"/>
      <c r="E50" s="422"/>
      <c r="F50" s="423"/>
    </row>
    <row r="51" spans="1:6" ht="13.5" thickBot="1">
      <c r="A51" s="471"/>
      <c r="B51" s="472" t="s">
        <v>502</v>
      </c>
      <c r="C51" s="473"/>
      <c r="D51" s="474"/>
      <c r="E51" s="474"/>
      <c r="F51" s="475"/>
    </row>
    <row r="52" spans="1:6" ht="12.75">
      <c r="A52" s="476" t="s">
        <v>421</v>
      </c>
      <c r="B52" s="477" t="s">
        <v>503</v>
      </c>
      <c r="C52" s="478" t="s">
        <v>92</v>
      </c>
      <c r="D52" s="479">
        <f aca="true" t="shared" si="0" ref="D52:F53">SUM(D53:D56)</f>
        <v>9808.1</v>
      </c>
      <c r="E52" s="480"/>
      <c r="F52" s="481">
        <f t="shared" si="0"/>
        <v>10362.300000000001</v>
      </c>
    </row>
    <row r="53" spans="1:6" ht="12.75">
      <c r="A53" s="405" t="s">
        <v>21</v>
      </c>
      <c r="B53" s="482" t="s">
        <v>425</v>
      </c>
      <c r="C53" s="483"/>
      <c r="D53" s="484">
        <f t="shared" si="0"/>
        <v>9808.1</v>
      </c>
      <c r="E53" s="484" t="e">
        <f t="shared" si="0"/>
        <v>#REF!</v>
      </c>
      <c r="F53" s="485">
        <f t="shared" si="0"/>
        <v>10362.300000000001</v>
      </c>
    </row>
    <row r="54" spans="1:6" ht="12.75">
      <c r="A54" s="276" t="s">
        <v>22</v>
      </c>
      <c r="B54" s="469" t="s">
        <v>504</v>
      </c>
      <c r="C54" s="417" t="s">
        <v>59</v>
      </c>
      <c r="D54" s="486"/>
      <c r="E54" s="486" t="e">
        <f>F54-#REF!</f>
        <v>#REF!</v>
      </c>
      <c r="F54" s="486"/>
    </row>
    <row r="55" spans="1:6" ht="12.75">
      <c r="A55" s="278"/>
      <c r="B55" s="470" t="s">
        <v>505</v>
      </c>
      <c r="C55" s="422"/>
      <c r="D55" s="487"/>
      <c r="E55" s="487"/>
      <c r="F55" s="488"/>
    </row>
    <row r="56" spans="1:6" ht="12.75">
      <c r="A56" s="299"/>
      <c r="B56" s="489" t="s">
        <v>506</v>
      </c>
      <c r="C56" s="422"/>
      <c r="D56" s="490"/>
      <c r="E56" s="490"/>
      <c r="F56" s="491"/>
    </row>
    <row r="57" spans="1:6" ht="12.75">
      <c r="A57" s="280" t="s">
        <v>23</v>
      </c>
      <c r="B57" s="492" t="s">
        <v>507</v>
      </c>
      <c r="C57" s="417" t="s">
        <v>508</v>
      </c>
      <c r="D57" s="493">
        <f>SUM(D59:D74)</f>
        <v>9808.1</v>
      </c>
      <c r="E57" s="495" t="e">
        <f>SUM(E59:E74)</f>
        <v>#REF!</v>
      </c>
      <c r="F57" s="495">
        <f>SUM(F59:F74)</f>
        <v>10362.300000000001</v>
      </c>
    </row>
    <row r="58" spans="1:6" ht="0.75" customHeight="1">
      <c r="A58" s="280"/>
      <c r="B58" s="496" t="s">
        <v>509</v>
      </c>
      <c r="C58" s="426"/>
      <c r="D58" s="490"/>
      <c r="E58" s="497"/>
      <c r="F58" s="498"/>
    </row>
    <row r="59" spans="1:6" ht="12.75" hidden="1">
      <c r="A59" s="247" t="s">
        <v>24</v>
      </c>
      <c r="B59" s="499" t="s">
        <v>392</v>
      </c>
      <c r="C59" s="422" t="s">
        <v>117</v>
      </c>
      <c r="D59" s="500">
        <v>2419.1</v>
      </c>
      <c r="E59" s="501" t="e">
        <f>F59-#REF!</f>
        <v>#REF!</v>
      </c>
      <c r="F59" s="501">
        <v>2566.3</v>
      </c>
    </row>
    <row r="60" spans="1:6" ht="29.25" customHeight="1" hidden="1">
      <c r="A60" s="249"/>
      <c r="B60" s="502" t="s">
        <v>456</v>
      </c>
      <c r="C60" s="444"/>
      <c r="D60" s="503"/>
      <c r="E60" s="504"/>
      <c r="F60" s="501"/>
    </row>
    <row r="61" spans="1:6" ht="17.25" customHeight="1" hidden="1">
      <c r="A61" s="249"/>
      <c r="B61" s="502" t="s">
        <v>510</v>
      </c>
      <c r="C61" s="444"/>
      <c r="D61" s="503"/>
      <c r="E61" s="504"/>
      <c r="F61" s="501"/>
    </row>
    <row r="62" spans="1:6" ht="24" hidden="1">
      <c r="A62" s="249"/>
      <c r="B62" s="502" t="s">
        <v>511</v>
      </c>
      <c r="C62" s="444"/>
      <c r="D62" s="503"/>
      <c r="E62" s="504"/>
      <c r="F62" s="501"/>
    </row>
    <row r="63" spans="1:6" ht="12.75" hidden="1">
      <c r="A63" s="249"/>
      <c r="B63" s="505" t="s">
        <v>512</v>
      </c>
      <c r="C63" s="444"/>
      <c r="D63" s="503"/>
      <c r="E63" s="504"/>
      <c r="F63" s="501"/>
    </row>
    <row r="64" spans="1:6" ht="12.75">
      <c r="A64" s="506" t="s">
        <v>25</v>
      </c>
      <c r="B64" s="385" t="s">
        <v>392</v>
      </c>
      <c r="C64" s="429" t="s">
        <v>116</v>
      </c>
      <c r="D64" s="507">
        <v>5.6</v>
      </c>
      <c r="E64" s="540">
        <v>-76.8</v>
      </c>
      <c r="F64" s="508">
        <v>5.9</v>
      </c>
    </row>
    <row r="65" spans="1:6" ht="12.75">
      <c r="A65" s="313"/>
      <c r="B65" s="386" t="s">
        <v>456</v>
      </c>
      <c r="C65" s="509"/>
      <c r="D65" s="510"/>
      <c r="E65" s="541"/>
      <c r="F65" s="511"/>
    </row>
    <row r="66" spans="1:6" ht="12.75">
      <c r="A66" s="313"/>
      <c r="B66" s="386" t="s">
        <v>457</v>
      </c>
      <c r="C66" s="509"/>
      <c r="D66" s="510"/>
      <c r="E66" s="541"/>
      <c r="F66" s="511"/>
    </row>
    <row r="67" spans="1:6" ht="12.75">
      <c r="A67" s="313"/>
      <c r="B67" s="386" t="s">
        <v>458</v>
      </c>
      <c r="C67" s="509"/>
      <c r="D67" s="510"/>
      <c r="E67" s="541"/>
      <c r="F67" s="511"/>
    </row>
    <row r="68" spans="1:6" ht="12.75">
      <c r="A68" s="313"/>
      <c r="B68" s="386" t="s">
        <v>459</v>
      </c>
      <c r="C68" s="509"/>
      <c r="D68" s="510"/>
      <c r="E68" s="541"/>
      <c r="F68" s="511"/>
    </row>
    <row r="69" spans="1:6" ht="12.75">
      <c r="A69" s="313"/>
      <c r="B69" s="386" t="s">
        <v>460</v>
      </c>
      <c r="C69" s="509"/>
      <c r="D69" s="510"/>
      <c r="E69" s="539"/>
      <c r="F69" s="511"/>
    </row>
    <row r="70" spans="1:6" ht="12.75">
      <c r="A70" s="369"/>
      <c r="B70" s="387" t="s">
        <v>461</v>
      </c>
      <c r="C70" s="512"/>
      <c r="D70" s="513"/>
      <c r="E70" s="514"/>
      <c r="F70" s="515"/>
    </row>
    <row r="71" spans="1:6" ht="12.75">
      <c r="A71" s="250" t="s">
        <v>27</v>
      </c>
      <c r="B71" s="516" t="s">
        <v>392</v>
      </c>
      <c r="C71" s="417" t="s">
        <v>26</v>
      </c>
      <c r="D71" s="494">
        <v>6161.7</v>
      </c>
      <c r="E71" s="494" t="e">
        <f>F71-#REF!</f>
        <v>#REF!</v>
      </c>
      <c r="F71" s="495">
        <v>6501.1</v>
      </c>
    </row>
    <row r="72" spans="1:6" ht="12.75">
      <c r="A72" s="252"/>
      <c r="B72" s="517" t="s">
        <v>513</v>
      </c>
      <c r="C72" s="422"/>
      <c r="D72" s="504"/>
      <c r="E72" s="504"/>
      <c r="F72" s="501"/>
    </row>
    <row r="73" spans="1:6" ht="12.75">
      <c r="A73" s="518"/>
      <c r="B73" s="519" t="s">
        <v>514</v>
      </c>
      <c r="C73" s="426"/>
      <c r="D73" s="520"/>
      <c r="E73" s="520"/>
      <c r="F73" s="521"/>
    </row>
    <row r="74" spans="1:6" ht="12.75">
      <c r="A74" s="250" t="s">
        <v>110</v>
      </c>
      <c r="B74" s="516" t="s">
        <v>515</v>
      </c>
      <c r="C74" s="417" t="s">
        <v>28</v>
      </c>
      <c r="D74" s="494">
        <v>1221.7</v>
      </c>
      <c r="E74" s="494" t="e">
        <f>F74-#REF!</f>
        <v>#REF!</v>
      </c>
      <c r="F74" s="495">
        <v>1289</v>
      </c>
    </row>
    <row r="75" spans="1:6" ht="12.75">
      <c r="A75" s="254"/>
      <c r="B75" s="517" t="s">
        <v>516</v>
      </c>
      <c r="C75" s="422"/>
      <c r="D75" s="504"/>
      <c r="E75" s="504"/>
      <c r="F75" s="501"/>
    </row>
    <row r="76" spans="1:6" ht="13.5" thickBot="1">
      <c r="A76" s="254"/>
      <c r="B76" s="522" t="s">
        <v>517</v>
      </c>
      <c r="C76" s="523"/>
      <c r="D76" s="524"/>
      <c r="E76" s="524"/>
      <c r="F76" s="525"/>
    </row>
    <row r="77" spans="1:6" ht="14.25" thickBot="1" thickTop="1">
      <c r="A77" s="308"/>
      <c r="B77" s="526" t="s">
        <v>361</v>
      </c>
      <c r="C77" s="527"/>
      <c r="D77" s="528">
        <f>D12+D20+D25+D27+D40+D53</f>
        <v>95000</v>
      </c>
      <c r="E77" s="528" t="e">
        <f>E11+E53</f>
        <v>#REF!</v>
      </c>
      <c r="F77" s="529">
        <f>F12+F20+F25+F27+F40+F53</f>
        <v>101000</v>
      </c>
    </row>
    <row r="78" spans="1:6" ht="13.5" thickTop="1">
      <c r="A78" s="213"/>
      <c r="B78" s="530"/>
      <c r="C78" s="531"/>
      <c r="D78" s="532"/>
      <c r="E78" s="132"/>
      <c r="F78" s="132"/>
    </row>
    <row r="79" spans="1:6" ht="15.75">
      <c r="A79" s="132"/>
      <c r="B79" s="533"/>
      <c r="C79" s="259"/>
      <c r="D79" s="259"/>
      <c r="E79" s="132"/>
      <c r="F79" s="534"/>
    </row>
    <row r="80" spans="1:6" ht="15.75">
      <c r="A80" s="535"/>
      <c r="B80" s="537" t="s">
        <v>52</v>
      </c>
      <c r="C80" s="538" t="s">
        <v>246</v>
      </c>
      <c r="D80" s="132"/>
      <c r="E80" s="132"/>
      <c r="F80" s="132"/>
    </row>
  </sheetData>
  <mergeCells count="7">
    <mergeCell ref="A6:F6"/>
    <mergeCell ref="A7:F7"/>
    <mergeCell ref="B8:C8"/>
    <mergeCell ref="C1:F1"/>
    <mergeCell ref="C2:F2"/>
    <mergeCell ref="C3:F3"/>
    <mergeCell ref="A5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H37" sqref="H37"/>
    </sheetView>
  </sheetViews>
  <sheetFormatPr defaultColWidth="9.00390625" defaultRowHeight="12.75"/>
  <cols>
    <col min="1" max="1" width="5.25390625" style="0" customWidth="1"/>
    <col min="2" max="2" width="57.125" style="0" customWidth="1"/>
    <col min="3" max="3" width="5.75390625" style="0" customWidth="1"/>
    <col min="4" max="4" width="6.125" style="0" customWidth="1"/>
    <col min="6" max="6" width="5.375" style="0" customWidth="1"/>
    <col min="8" max="8" width="9.625" style="0" bestFit="1" customWidth="1"/>
  </cols>
  <sheetData>
    <row r="1" spans="1:8" ht="14.25">
      <c r="A1" s="118"/>
      <c r="B1" s="124"/>
      <c r="C1" s="123"/>
      <c r="D1" s="544"/>
      <c r="E1" s="123"/>
      <c r="F1" s="1450" t="s">
        <v>582</v>
      </c>
      <c r="G1" s="1450"/>
      <c r="H1" s="1450"/>
    </row>
    <row r="2" spans="1:8" ht="14.25">
      <c r="A2" s="118"/>
      <c r="B2" s="124"/>
      <c r="C2" s="1450" t="s">
        <v>147</v>
      </c>
      <c r="D2" s="1373"/>
      <c r="E2" s="1373"/>
      <c r="F2" s="1373"/>
      <c r="G2" s="1373"/>
      <c r="H2" s="1373"/>
    </row>
    <row r="3" spans="1:8" ht="14.25">
      <c r="A3" s="118"/>
      <c r="B3" s="124"/>
      <c r="C3" s="123"/>
      <c r="D3" s="604"/>
      <c r="E3" s="123"/>
      <c r="F3" s="123"/>
      <c r="G3" s="123"/>
      <c r="H3" s="121" t="s">
        <v>242</v>
      </c>
    </row>
    <row r="4" spans="1:8" ht="15">
      <c r="A4" s="118"/>
      <c r="B4" s="542"/>
      <c r="C4" s="118"/>
      <c r="D4" s="1374"/>
      <c r="E4" s="1057"/>
      <c r="F4" s="1057"/>
      <c r="G4" s="1057"/>
      <c r="H4" s="118"/>
    </row>
    <row r="5" spans="1:8" ht="18">
      <c r="A5" s="1393" t="s">
        <v>583</v>
      </c>
      <c r="B5" s="1394"/>
      <c r="C5" s="1394"/>
      <c r="D5" s="1394"/>
      <c r="E5" s="1394"/>
      <c r="F5" s="1394"/>
      <c r="G5" s="1394"/>
      <c r="H5" s="1394"/>
    </row>
    <row r="6" spans="1:8" ht="18">
      <c r="A6" s="1393" t="s">
        <v>584</v>
      </c>
      <c r="B6" s="1394"/>
      <c r="C6" s="1394"/>
      <c r="D6" s="1394"/>
      <c r="E6" s="1394"/>
      <c r="F6" s="1394"/>
      <c r="G6" s="1394"/>
      <c r="H6" s="1394"/>
    </row>
    <row r="7" spans="1:8" ht="18">
      <c r="A7" s="1393" t="s">
        <v>585</v>
      </c>
      <c r="B7" s="1394"/>
      <c r="C7" s="1394"/>
      <c r="D7" s="1394"/>
      <c r="E7" s="1394"/>
      <c r="F7" s="1394"/>
      <c r="G7" s="1394"/>
      <c r="H7" s="1394"/>
    </row>
    <row r="8" spans="1:8" ht="18.75" thickBot="1">
      <c r="A8" s="605"/>
      <c r="B8" s="1395"/>
      <c r="C8" s="1395"/>
      <c r="D8" s="1395"/>
      <c r="E8" s="1395"/>
      <c r="F8" s="1002"/>
      <c r="G8" s="606" t="s">
        <v>99</v>
      </c>
      <c r="H8" s="606" t="s">
        <v>99</v>
      </c>
    </row>
    <row r="9" spans="1:8" ht="12.75">
      <c r="A9" s="607" t="s">
        <v>29</v>
      </c>
      <c r="B9" s="543" t="s">
        <v>292</v>
      </c>
      <c r="C9" s="608" t="s">
        <v>30</v>
      </c>
      <c r="D9" s="608" t="s">
        <v>1</v>
      </c>
      <c r="E9" s="609" t="s">
        <v>291</v>
      </c>
      <c r="F9" s="610" t="s">
        <v>1</v>
      </c>
      <c r="G9" s="611" t="s">
        <v>586</v>
      </c>
      <c r="H9" s="612" t="s">
        <v>2</v>
      </c>
    </row>
    <row r="10" spans="1:8" ht="13.5" thickBot="1">
      <c r="A10" s="613" t="s">
        <v>293</v>
      </c>
      <c r="B10" s="545"/>
      <c r="C10" s="614" t="s">
        <v>31</v>
      </c>
      <c r="D10" s="614" t="s">
        <v>248</v>
      </c>
      <c r="E10" s="610" t="s">
        <v>3</v>
      </c>
      <c r="F10" s="610" t="s">
        <v>32</v>
      </c>
      <c r="G10" s="615" t="s">
        <v>213</v>
      </c>
      <c r="H10" s="616" t="s">
        <v>214</v>
      </c>
    </row>
    <row r="11" spans="1:8" ht="15.75" thickBot="1">
      <c r="A11" s="617"/>
      <c r="B11" s="536" t="s">
        <v>249</v>
      </c>
      <c r="C11" s="1001" t="s">
        <v>587</v>
      </c>
      <c r="D11" s="618">
        <v>100</v>
      </c>
      <c r="E11" s="619"/>
      <c r="F11" s="618"/>
      <c r="G11" s="620">
        <f>G12+G56+G61+G64</f>
        <v>22436.700000000004</v>
      </c>
      <c r="H11" s="621">
        <f>H12+H56+H61+H64</f>
        <v>24101</v>
      </c>
    </row>
    <row r="12" spans="1:8" ht="13.5" thickBot="1">
      <c r="A12" s="622"/>
      <c r="B12" s="398" t="s">
        <v>252</v>
      </c>
      <c r="C12" s="623"/>
      <c r="D12" s="624"/>
      <c r="E12" s="624"/>
      <c r="F12" s="625"/>
      <c r="G12" s="626">
        <f>G13+G43-G56</f>
        <v>15803.800000000001</v>
      </c>
      <c r="H12" s="627">
        <f>H13+H43-H56</f>
        <v>16716.199999999997</v>
      </c>
    </row>
    <row r="13" spans="1:8" ht="12.75">
      <c r="A13" s="607"/>
      <c r="B13" s="399" t="s">
        <v>250</v>
      </c>
      <c r="C13" s="114">
        <v>887</v>
      </c>
      <c r="D13" s="628"/>
      <c r="E13" s="115"/>
      <c r="F13" s="628"/>
      <c r="G13" s="629">
        <f>G15+G21</f>
        <v>4952.1</v>
      </c>
      <c r="H13" s="630">
        <f>H15+H21</f>
        <v>5265.7</v>
      </c>
    </row>
    <row r="14" spans="1:8" ht="12.75">
      <c r="A14" s="631"/>
      <c r="B14" s="400" t="s">
        <v>251</v>
      </c>
      <c r="C14" s="632"/>
      <c r="D14" s="633"/>
      <c r="E14" s="633"/>
      <c r="F14" s="633"/>
      <c r="G14" s="634"/>
      <c r="H14" s="635"/>
    </row>
    <row r="15" spans="1:8" ht="12.75">
      <c r="A15" s="636" t="s">
        <v>4</v>
      </c>
      <c r="B15" s="377" t="s">
        <v>518</v>
      </c>
      <c r="C15" s="377">
        <v>887</v>
      </c>
      <c r="D15" s="637" t="s">
        <v>33</v>
      </c>
      <c r="E15" s="638"/>
      <c r="F15" s="637"/>
      <c r="G15" s="639">
        <f>G18</f>
        <v>1126.5</v>
      </c>
      <c r="H15" s="640">
        <f>H18</f>
        <v>1196.8</v>
      </c>
    </row>
    <row r="16" spans="1:8" ht="12.75">
      <c r="A16" s="641"/>
      <c r="B16" s="378" t="s">
        <v>519</v>
      </c>
      <c r="C16" s="381"/>
      <c r="D16" s="116"/>
      <c r="E16" s="628"/>
      <c r="F16" s="116"/>
      <c r="G16" s="642"/>
      <c r="H16" s="643"/>
    </row>
    <row r="17" spans="1:8" ht="12.75">
      <c r="A17" s="644"/>
      <c r="B17" s="379" t="s">
        <v>266</v>
      </c>
      <c r="C17" s="645"/>
      <c r="D17" s="646"/>
      <c r="E17" s="647"/>
      <c r="F17" s="646"/>
      <c r="G17" s="648"/>
      <c r="H17" s="635"/>
    </row>
    <row r="18" spans="1:8" ht="12.75">
      <c r="A18" s="649" t="s">
        <v>5</v>
      </c>
      <c r="B18" s="380" t="s">
        <v>255</v>
      </c>
      <c r="C18" s="331">
        <v>887</v>
      </c>
      <c r="D18" s="650" t="s">
        <v>33</v>
      </c>
      <c r="E18" s="651" t="s">
        <v>34</v>
      </c>
      <c r="F18" s="650"/>
      <c r="G18" s="652">
        <f>G19</f>
        <v>1126.5</v>
      </c>
      <c r="H18" s="653">
        <f>H19</f>
        <v>1196.8</v>
      </c>
    </row>
    <row r="19" spans="1:8" ht="12.75">
      <c r="A19" s="654" t="s">
        <v>53</v>
      </c>
      <c r="B19" s="78" t="s">
        <v>520</v>
      </c>
      <c r="C19" s="558">
        <v>887</v>
      </c>
      <c r="D19" s="655" t="s">
        <v>33</v>
      </c>
      <c r="E19" s="656" t="s">
        <v>34</v>
      </c>
      <c r="F19" s="657" t="s">
        <v>222</v>
      </c>
      <c r="G19" s="658">
        <v>1126.5</v>
      </c>
      <c r="H19" s="659">
        <v>1196.8</v>
      </c>
    </row>
    <row r="20" spans="1:8" ht="13.5" thickBot="1">
      <c r="A20" s="660"/>
      <c r="B20" s="67" t="s">
        <v>257</v>
      </c>
      <c r="C20" s="545"/>
      <c r="D20" s="661"/>
      <c r="E20" s="662"/>
      <c r="F20" s="661"/>
      <c r="G20" s="663"/>
      <c r="H20" s="664"/>
    </row>
    <row r="21" spans="1:8" ht="12.75">
      <c r="A21" s="665" t="s">
        <v>9</v>
      </c>
      <c r="B21" s="381" t="s">
        <v>521</v>
      </c>
      <c r="C21" s="114">
        <v>887</v>
      </c>
      <c r="D21" s="666" t="s">
        <v>35</v>
      </c>
      <c r="E21" s="116"/>
      <c r="F21" s="666"/>
      <c r="G21" s="667">
        <f>G24+G34</f>
        <v>3825.6000000000004</v>
      </c>
      <c r="H21" s="630">
        <f>H24+H34</f>
        <v>4068.9</v>
      </c>
    </row>
    <row r="22" spans="1:8" ht="12.75">
      <c r="A22" s="668"/>
      <c r="B22" s="381" t="s">
        <v>522</v>
      </c>
      <c r="C22" s="632"/>
      <c r="D22" s="669"/>
      <c r="E22" s="670"/>
      <c r="F22" s="666"/>
      <c r="G22" s="642"/>
      <c r="H22" s="643"/>
    </row>
    <row r="23" spans="1:8" ht="12.75">
      <c r="A23" s="671"/>
      <c r="B23" s="381" t="s">
        <v>523</v>
      </c>
      <c r="C23" s="632"/>
      <c r="D23" s="669"/>
      <c r="E23" s="670"/>
      <c r="F23" s="666"/>
      <c r="G23" s="642"/>
      <c r="H23" s="643"/>
    </row>
    <row r="24" spans="1:8" ht="12.75">
      <c r="A24" s="672" t="s">
        <v>37</v>
      </c>
      <c r="B24" s="546" t="s">
        <v>167</v>
      </c>
      <c r="C24" s="331">
        <v>887</v>
      </c>
      <c r="D24" s="673" t="s">
        <v>35</v>
      </c>
      <c r="E24" s="674" t="s">
        <v>153</v>
      </c>
      <c r="F24" s="675"/>
      <c r="G24" s="676">
        <f>G28+G30</f>
        <v>1191.5</v>
      </c>
      <c r="H24" s="653">
        <f>H28+H30</f>
        <v>1265.5</v>
      </c>
    </row>
    <row r="25" spans="1:8" ht="12.75">
      <c r="A25" s="677"/>
      <c r="B25" s="547" t="s">
        <v>266</v>
      </c>
      <c r="C25" s="678"/>
      <c r="D25" s="679"/>
      <c r="E25" s="633"/>
      <c r="F25" s="680"/>
      <c r="G25" s="642"/>
      <c r="H25" s="635"/>
    </row>
    <row r="26" spans="1:8" ht="12.75">
      <c r="A26" s="681" t="s">
        <v>54</v>
      </c>
      <c r="B26" s="548" t="s">
        <v>524</v>
      </c>
      <c r="C26" s="682">
        <v>887</v>
      </c>
      <c r="D26" s="683" t="s">
        <v>35</v>
      </c>
      <c r="E26" s="684" t="s">
        <v>118</v>
      </c>
      <c r="F26" s="685"/>
      <c r="G26" s="686">
        <f>G28</f>
        <v>956.8</v>
      </c>
      <c r="H26" s="687">
        <f>H28</f>
        <v>1016.5</v>
      </c>
    </row>
    <row r="27" spans="1:8" ht="12.75">
      <c r="A27" s="681"/>
      <c r="B27" s="548" t="s">
        <v>525</v>
      </c>
      <c r="C27" s="682"/>
      <c r="D27" s="683"/>
      <c r="E27" s="684"/>
      <c r="F27" s="685"/>
      <c r="G27" s="688"/>
      <c r="H27" s="689"/>
    </row>
    <row r="28" spans="1:8" ht="12.75">
      <c r="A28" s="654" t="s">
        <v>225</v>
      </c>
      <c r="B28" s="78" t="s">
        <v>520</v>
      </c>
      <c r="C28" s="558">
        <v>887</v>
      </c>
      <c r="D28" s="655" t="s">
        <v>35</v>
      </c>
      <c r="E28" s="690" t="s">
        <v>118</v>
      </c>
      <c r="F28" s="691">
        <v>120</v>
      </c>
      <c r="G28" s="658">
        <v>956.8</v>
      </c>
      <c r="H28" s="659">
        <v>1016.5</v>
      </c>
    </row>
    <row r="29" spans="1:8" ht="12.75">
      <c r="A29" s="692"/>
      <c r="B29" s="549" t="s">
        <v>257</v>
      </c>
      <c r="C29" s="693"/>
      <c r="D29" s="694"/>
      <c r="E29" s="695"/>
      <c r="F29" s="694"/>
      <c r="G29" s="696"/>
      <c r="H29" s="697"/>
    </row>
    <row r="30" spans="1:8" ht="12.75">
      <c r="A30" s="698" t="s">
        <v>168</v>
      </c>
      <c r="B30" s="550" t="s">
        <v>526</v>
      </c>
      <c r="C30" s="699">
        <v>887</v>
      </c>
      <c r="D30" s="700" t="s">
        <v>35</v>
      </c>
      <c r="E30" s="701" t="s">
        <v>119</v>
      </c>
      <c r="F30" s="702"/>
      <c r="G30" s="703">
        <f>G32</f>
        <v>234.7</v>
      </c>
      <c r="H30" s="687">
        <v>249</v>
      </c>
    </row>
    <row r="31" spans="1:8" ht="12.75">
      <c r="A31" s="704"/>
      <c r="B31" s="551" t="s">
        <v>527</v>
      </c>
      <c r="C31" s="705"/>
      <c r="D31" s="706"/>
      <c r="E31" s="707"/>
      <c r="F31" s="708"/>
      <c r="G31" s="688"/>
      <c r="H31" s="689"/>
    </row>
    <row r="32" spans="1:8" ht="12.75">
      <c r="A32" s="709" t="s">
        <v>226</v>
      </c>
      <c r="B32" s="75" t="s">
        <v>256</v>
      </c>
      <c r="C32" s="558">
        <v>887</v>
      </c>
      <c r="D32" s="655" t="s">
        <v>35</v>
      </c>
      <c r="E32" s="690" t="s">
        <v>119</v>
      </c>
      <c r="F32" s="710">
        <v>120</v>
      </c>
      <c r="G32" s="711">
        <v>234.7</v>
      </c>
      <c r="H32" s="659">
        <v>249</v>
      </c>
    </row>
    <row r="33" spans="1:8" ht="12.75">
      <c r="A33" s="712"/>
      <c r="B33" s="552" t="s">
        <v>257</v>
      </c>
      <c r="C33" s="713"/>
      <c r="D33" s="714"/>
      <c r="E33" s="695"/>
      <c r="F33" s="710"/>
      <c r="G33" s="715"/>
      <c r="H33" s="716"/>
    </row>
    <row r="34" spans="1:8" ht="12.75">
      <c r="A34" s="717" t="s">
        <v>38</v>
      </c>
      <c r="B34" s="331" t="s">
        <v>528</v>
      </c>
      <c r="C34" s="578">
        <v>887</v>
      </c>
      <c r="D34" s="650" t="s">
        <v>35</v>
      </c>
      <c r="E34" s="675" t="s">
        <v>588</v>
      </c>
      <c r="F34" s="650"/>
      <c r="G34" s="652">
        <f>G36+G38+G40</f>
        <v>2634.1000000000004</v>
      </c>
      <c r="H34" s="718">
        <f>H36+H38+H40</f>
        <v>2803.4</v>
      </c>
    </row>
    <row r="35" spans="1:8" ht="12.75">
      <c r="A35" s="719"/>
      <c r="B35" s="333" t="s">
        <v>266</v>
      </c>
      <c r="C35" s="573"/>
      <c r="D35" s="720"/>
      <c r="E35" s="721"/>
      <c r="F35" s="720"/>
      <c r="G35" s="723"/>
      <c r="H35" s="724"/>
    </row>
    <row r="36" spans="1:8" ht="12.75">
      <c r="A36" s="709" t="s">
        <v>55</v>
      </c>
      <c r="B36" s="75" t="s">
        <v>256</v>
      </c>
      <c r="C36" s="558">
        <v>887</v>
      </c>
      <c r="D36" s="655" t="s">
        <v>35</v>
      </c>
      <c r="E36" s="725" t="s">
        <v>588</v>
      </c>
      <c r="F36" s="655" t="s">
        <v>222</v>
      </c>
      <c r="G36" s="658">
        <v>2594.8</v>
      </c>
      <c r="H36" s="659">
        <v>2757.4</v>
      </c>
    </row>
    <row r="37" spans="1:8" ht="12.75">
      <c r="A37" s="692"/>
      <c r="B37" s="552" t="s">
        <v>257</v>
      </c>
      <c r="C37" s="713"/>
      <c r="D37" s="714"/>
      <c r="E37" s="726"/>
      <c r="F37" s="714"/>
      <c r="G37" s="727"/>
      <c r="H37" s="728"/>
    </row>
    <row r="38" spans="1:8" ht="12.75">
      <c r="A38" s="654" t="s">
        <v>183</v>
      </c>
      <c r="B38" s="77" t="s">
        <v>529</v>
      </c>
      <c r="C38" s="729">
        <v>887</v>
      </c>
      <c r="D38" s="656" t="s">
        <v>35</v>
      </c>
      <c r="E38" s="691" t="s">
        <v>588</v>
      </c>
      <c r="F38" s="690">
        <v>240</v>
      </c>
      <c r="G38" s="731">
        <v>38.3</v>
      </c>
      <c r="H38" s="732">
        <v>45</v>
      </c>
    </row>
    <row r="39" spans="1:8" ht="12.75">
      <c r="A39" s="692"/>
      <c r="B39" s="89" t="s">
        <v>530</v>
      </c>
      <c r="C39" s="733"/>
      <c r="D39" s="734"/>
      <c r="E39" s="735"/>
      <c r="F39" s="736"/>
      <c r="G39" s="727"/>
      <c r="H39" s="716"/>
    </row>
    <row r="40" spans="1:8" ht="13.5" thickBot="1">
      <c r="A40" s="737" t="s">
        <v>227</v>
      </c>
      <c r="B40" s="553" t="s">
        <v>272</v>
      </c>
      <c r="C40" s="738">
        <v>887</v>
      </c>
      <c r="D40" s="739" t="s">
        <v>35</v>
      </c>
      <c r="E40" s="740" t="s">
        <v>588</v>
      </c>
      <c r="F40" s="741">
        <v>850</v>
      </c>
      <c r="G40" s="742">
        <v>1</v>
      </c>
      <c r="H40" s="732">
        <v>1</v>
      </c>
    </row>
    <row r="41" spans="1:8" ht="12.75">
      <c r="A41" s="743"/>
      <c r="B41" s="554" t="s">
        <v>267</v>
      </c>
      <c r="C41" s="381">
        <v>973</v>
      </c>
      <c r="D41" s="116"/>
      <c r="E41" s="744"/>
      <c r="F41" s="745"/>
      <c r="G41" s="746">
        <f>G43+G61+G64+G83+G90+G135+G147+G161+G178+G185</f>
        <v>91247.9</v>
      </c>
      <c r="H41" s="747">
        <f>H43+H61+H64+H83+H90+H135+H147+H161+H178+H185</f>
        <v>96834.29999999999</v>
      </c>
    </row>
    <row r="42" spans="1:8" ht="12.75">
      <c r="A42" s="719"/>
      <c r="B42" s="554" t="s">
        <v>251</v>
      </c>
      <c r="C42" s="748"/>
      <c r="D42" s="670"/>
      <c r="E42" s="749"/>
      <c r="F42" s="750"/>
      <c r="G42" s="642"/>
      <c r="H42" s="751"/>
    </row>
    <row r="43" spans="1:8" ht="12.75">
      <c r="A43" s="717" t="s">
        <v>10</v>
      </c>
      <c r="B43" s="555" t="s">
        <v>531</v>
      </c>
      <c r="C43" s="752" t="s">
        <v>69</v>
      </c>
      <c r="D43" s="637" t="s">
        <v>36</v>
      </c>
      <c r="E43" s="753"/>
      <c r="F43" s="754"/>
      <c r="G43" s="755">
        <f>G47+G50+G56</f>
        <v>10857.300000000001</v>
      </c>
      <c r="H43" s="756">
        <f>H47+H50+H56</f>
        <v>11456.399999999998</v>
      </c>
    </row>
    <row r="44" spans="1:8" ht="12.75">
      <c r="A44" s="757"/>
      <c r="B44" s="378" t="s">
        <v>532</v>
      </c>
      <c r="C44" s="748"/>
      <c r="D44" s="670"/>
      <c r="E44" s="749"/>
      <c r="F44" s="750"/>
      <c r="G44" s="642"/>
      <c r="H44" s="643"/>
    </row>
    <row r="45" spans="1:8" ht="12.75">
      <c r="A45" s="757"/>
      <c r="B45" s="378" t="s">
        <v>533</v>
      </c>
      <c r="C45" s="748"/>
      <c r="D45" s="670"/>
      <c r="E45" s="749"/>
      <c r="F45" s="750"/>
      <c r="G45" s="642"/>
      <c r="H45" s="643"/>
    </row>
    <row r="46" spans="1:8" ht="12.75">
      <c r="A46" s="719"/>
      <c r="B46" s="379" t="s">
        <v>534</v>
      </c>
      <c r="C46" s="748"/>
      <c r="D46" s="679"/>
      <c r="E46" s="758"/>
      <c r="F46" s="759"/>
      <c r="G46" s="648"/>
      <c r="H46" s="635"/>
    </row>
    <row r="47" spans="1:8" ht="12.75">
      <c r="A47" s="760" t="s">
        <v>43</v>
      </c>
      <c r="B47" s="380" t="s">
        <v>270</v>
      </c>
      <c r="C47" s="331">
        <v>973</v>
      </c>
      <c r="D47" s="761" t="s">
        <v>36</v>
      </c>
      <c r="E47" s="762" t="s">
        <v>40</v>
      </c>
      <c r="F47" s="762"/>
      <c r="G47" s="763">
        <f>G48</f>
        <v>1126.5</v>
      </c>
      <c r="H47" s="764">
        <f>H48</f>
        <v>1196.8</v>
      </c>
    </row>
    <row r="48" spans="1:8" ht="12.75">
      <c r="A48" s="765" t="s">
        <v>81</v>
      </c>
      <c r="B48" s="75" t="s">
        <v>256</v>
      </c>
      <c r="C48" s="729">
        <v>973</v>
      </c>
      <c r="D48" s="656" t="s">
        <v>36</v>
      </c>
      <c r="E48" s="730" t="s">
        <v>40</v>
      </c>
      <c r="F48" s="690">
        <v>120</v>
      </c>
      <c r="G48" s="766">
        <v>1126.5</v>
      </c>
      <c r="H48" s="732">
        <v>1196.8</v>
      </c>
    </row>
    <row r="49" spans="1:8" ht="12.75">
      <c r="A49" s="767"/>
      <c r="B49" s="552" t="s">
        <v>257</v>
      </c>
      <c r="C49" s="768"/>
      <c r="D49" s="694"/>
      <c r="E49" s="769"/>
      <c r="F49" s="695"/>
      <c r="G49" s="696"/>
      <c r="H49" s="770"/>
    </row>
    <row r="50" spans="1:8" ht="12.75">
      <c r="A50" s="719" t="s">
        <v>82</v>
      </c>
      <c r="B50" s="331" t="s">
        <v>271</v>
      </c>
      <c r="C50" s="578">
        <v>973</v>
      </c>
      <c r="D50" s="650" t="s">
        <v>36</v>
      </c>
      <c r="E50" s="771" t="s">
        <v>112</v>
      </c>
      <c r="F50" s="772"/>
      <c r="G50" s="652">
        <f>G51+G53+G55</f>
        <v>9725.2</v>
      </c>
      <c r="H50" s="718">
        <f>H51+H53+H55</f>
        <v>10253.699999999999</v>
      </c>
    </row>
    <row r="51" spans="1:8" ht="12.75">
      <c r="A51" s="709" t="s">
        <v>83</v>
      </c>
      <c r="B51" s="75" t="s">
        <v>256</v>
      </c>
      <c r="C51" s="729">
        <v>973</v>
      </c>
      <c r="D51" s="656" t="s">
        <v>36</v>
      </c>
      <c r="E51" s="655" t="s">
        <v>112</v>
      </c>
      <c r="F51" s="725">
        <v>120</v>
      </c>
      <c r="G51" s="774">
        <v>7433.3</v>
      </c>
      <c r="H51" s="732">
        <v>7897.3</v>
      </c>
    </row>
    <row r="52" spans="1:8" ht="12.75">
      <c r="A52" s="692"/>
      <c r="B52" s="552" t="s">
        <v>257</v>
      </c>
      <c r="C52" s="768"/>
      <c r="D52" s="694"/>
      <c r="E52" s="769"/>
      <c r="F52" s="695"/>
      <c r="G52" s="696"/>
      <c r="H52" s="770"/>
    </row>
    <row r="53" spans="1:8" ht="12.75">
      <c r="A53" s="709" t="s">
        <v>155</v>
      </c>
      <c r="B53" s="556" t="s">
        <v>265</v>
      </c>
      <c r="C53" s="729">
        <v>973</v>
      </c>
      <c r="D53" s="656" t="s">
        <v>36</v>
      </c>
      <c r="E53" s="730" t="s">
        <v>112</v>
      </c>
      <c r="F53" s="690">
        <v>240</v>
      </c>
      <c r="G53" s="658">
        <v>2254.8</v>
      </c>
      <c r="H53" s="732">
        <v>2317</v>
      </c>
    </row>
    <row r="54" spans="1:8" ht="12.75">
      <c r="A54" s="712"/>
      <c r="B54" s="557" t="s">
        <v>264</v>
      </c>
      <c r="C54" s="768"/>
      <c r="D54" s="694"/>
      <c r="E54" s="769"/>
      <c r="F54" s="695"/>
      <c r="G54" s="775"/>
      <c r="H54" s="770"/>
    </row>
    <row r="55" spans="1:8" ht="12.75">
      <c r="A55" s="776" t="s">
        <v>228</v>
      </c>
      <c r="B55" s="558" t="s">
        <v>535</v>
      </c>
      <c r="C55" s="568">
        <v>973</v>
      </c>
      <c r="D55" s="656" t="s">
        <v>36</v>
      </c>
      <c r="E55" s="736" t="s">
        <v>112</v>
      </c>
      <c r="F55" s="690">
        <v>850</v>
      </c>
      <c r="G55" s="658">
        <v>37.1</v>
      </c>
      <c r="H55" s="777">
        <v>39.4</v>
      </c>
    </row>
    <row r="56" spans="1:8" ht="12.75">
      <c r="A56" s="778" t="s">
        <v>121</v>
      </c>
      <c r="B56" s="559" t="s">
        <v>536</v>
      </c>
      <c r="C56" s="779">
        <v>973</v>
      </c>
      <c r="D56" s="780" t="s">
        <v>36</v>
      </c>
      <c r="E56" s="781" t="s">
        <v>201</v>
      </c>
      <c r="F56" s="781"/>
      <c r="G56" s="782">
        <f>G59</f>
        <v>5.6</v>
      </c>
      <c r="H56" s="783">
        <f>H59</f>
        <v>5.9</v>
      </c>
    </row>
    <row r="57" spans="1:8" ht="12.75">
      <c r="A57" s="757"/>
      <c r="B57" s="560" t="s">
        <v>537</v>
      </c>
      <c r="C57" s="380"/>
      <c r="D57" s="784"/>
      <c r="E57" s="651"/>
      <c r="F57" s="762"/>
      <c r="G57" s="785"/>
      <c r="H57" s="783"/>
    </row>
    <row r="58" spans="1:8" ht="12.75">
      <c r="A58" s="719"/>
      <c r="B58" s="560" t="s">
        <v>538</v>
      </c>
      <c r="C58" s="380"/>
      <c r="D58" s="784"/>
      <c r="E58" s="651"/>
      <c r="F58" s="762"/>
      <c r="G58" s="785"/>
      <c r="H58" s="786"/>
    </row>
    <row r="59" spans="1:8" ht="12.75">
      <c r="A59" s="787" t="s">
        <v>113</v>
      </c>
      <c r="B59" s="556" t="s">
        <v>265</v>
      </c>
      <c r="C59" s="558">
        <v>973</v>
      </c>
      <c r="D59" s="655" t="s">
        <v>36</v>
      </c>
      <c r="E59" s="690" t="s">
        <v>201</v>
      </c>
      <c r="F59" s="730">
        <v>240</v>
      </c>
      <c r="G59" s="658">
        <v>5.6</v>
      </c>
      <c r="H59" s="732">
        <v>5.9</v>
      </c>
    </row>
    <row r="60" spans="1:8" ht="13.5" thickBot="1">
      <c r="A60" s="788"/>
      <c r="B60" s="557" t="s">
        <v>264</v>
      </c>
      <c r="C60" s="713"/>
      <c r="D60" s="714"/>
      <c r="E60" s="734"/>
      <c r="F60" s="710"/>
      <c r="G60" s="727"/>
      <c r="H60" s="789"/>
    </row>
    <row r="61" spans="1:8" ht="12.75">
      <c r="A61" s="790" t="s">
        <v>11</v>
      </c>
      <c r="B61" s="561" t="s">
        <v>539</v>
      </c>
      <c r="C61" s="561">
        <v>973</v>
      </c>
      <c r="D61" s="791" t="s">
        <v>96</v>
      </c>
      <c r="E61" s="791"/>
      <c r="F61" s="792"/>
      <c r="G61" s="793">
        <f>G62</f>
        <v>449.2</v>
      </c>
      <c r="H61" s="794">
        <f>H62</f>
        <v>423.3</v>
      </c>
    </row>
    <row r="62" spans="1:8" ht="12.75">
      <c r="A62" s="795" t="s">
        <v>12</v>
      </c>
      <c r="B62" s="562" t="s">
        <v>279</v>
      </c>
      <c r="C62" s="796">
        <v>973</v>
      </c>
      <c r="D62" s="797" t="s">
        <v>96</v>
      </c>
      <c r="E62" s="797" t="s">
        <v>84</v>
      </c>
      <c r="F62" s="797"/>
      <c r="G62" s="798">
        <f>G63</f>
        <v>449.2</v>
      </c>
      <c r="H62" s="799">
        <f>H63</f>
        <v>423.3</v>
      </c>
    </row>
    <row r="63" spans="1:8" ht="13.5" thickBot="1">
      <c r="A63" s="800" t="s">
        <v>114</v>
      </c>
      <c r="B63" s="563" t="s">
        <v>283</v>
      </c>
      <c r="C63" s="801" t="s">
        <v>69</v>
      </c>
      <c r="D63" s="655" t="s">
        <v>96</v>
      </c>
      <c r="E63" s="802" t="s">
        <v>84</v>
      </c>
      <c r="F63" s="803" t="s">
        <v>156</v>
      </c>
      <c r="G63" s="804">
        <v>449.2</v>
      </c>
      <c r="H63" s="805">
        <v>423.3</v>
      </c>
    </row>
    <row r="64" spans="1:8" ht="12.75">
      <c r="A64" s="806" t="s">
        <v>15</v>
      </c>
      <c r="B64" s="564" t="s">
        <v>280</v>
      </c>
      <c r="C64" s="807" t="s">
        <v>69</v>
      </c>
      <c r="D64" s="808" t="s">
        <v>95</v>
      </c>
      <c r="E64" s="809"/>
      <c r="F64" s="810"/>
      <c r="G64" s="793">
        <f>G65+G69+G75+G78+G82</f>
        <v>6178.1</v>
      </c>
      <c r="H64" s="811">
        <f>H65+H73+H75+H78+H82</f>
        <v>6955.6</v>
      </c>
    </row>
    <row r="65" spans="1:8" ht="12.75">
      <c r="A65" s="812" t="s">
        <v>17</v>
      </c>
      <c r="B65" s="331" t="s">
        <v>540</v>
      </c>
      <c r="C65" s="813" t="s">
        <v>69</v>
      </c>
      <c r="D65" s="650" t="s">
        <v>95</v>
      </c>
      <c r="E65" s="673" t="s">
        <v>124</v>
      </c>
      <c r="F65" s="814"/>
      <c r="G65" s="652">
        <f>G67</f>
        <v>111.6</v>
      </c>
      <c r="H65" s="653">
        <f>H67</f>
        <v>118.6</v>
      </c>
    </row>
    <row r="66" spans="1:8" ht="12.75">
      <c r="A66" s="815"/>
      <c r="B66" s="332" t="s">
        <v>541</v>
      </c>
      <c r="C66" s="816"/>
      <c r="D66" s="784"/>
      <c r="E66" s="651"/>
      <c r="F66" s="817"/>
      <c r="G66" s="763"/>
      <c r="H66" s="724"/>
    </row>
    <row r="67" spans="1:8" ht="12.75">
      <c r="A67" s="654" t="s">
        <v>184</v>
      </c>
      <c r="B67" s="556" t="s">
        <v>265</v>
      </c>
      <c r="C67" s="818" t="s">
        <v>69</v>
      </c>
      <c r="D67" s="656" t="s">
        <v>95</v>
      </c>
      <c r="E67" s="655" t="s">
        <v>124</v>
      </c>
      <c r="F67" s="819" t="s">
        <v>223</v>
      </c>
      <c r="G67" s="774">
        <v>111.6</v>
      </c>
      <c r="H67" s="659">
        <v>118.6</v>
      </c>
    </row>
    <row r="68" spans="1:8" ht="12.75">
      <c r="A68" s="820" t="s">
        <v>589</v>
      </c>
      <c r="B68" s="557" t="s">
        <v>264</v>
      </c>
      <c r="C68" s="821" t="s">
        <v>69</v>
      </c>
      <c r="D68" s="734" t="s">
        <v>95</v>
      </c>
      <c r="E68" s="714" t="s">
        <v>124</v>
      </c>
      <c r="F68" s="822" t="s">
        <v>590</v>
      </c>
      <c r="G68" s="727">
        <v>105</v>
      </c>
      <c r="H68" s="728"/>
    </row>
    <row r="69" spans="1:8" ht="12.75">
      <c r="A69" s="825" t="s">
        <v>19</v>
      </c>
      <c r="B69" s="380" t="s">
        <v>157</v>
      </c>
      <c r="C69" s="826" t="s">
        <v>69</v>
      </c>
      <c r="D69" s="784" t="s">
        <v>95</v>
      </c>
      <c r="E69" s="827" t="s">
        <v>56</v>
      </c>
      <c r="F69" s="817"/>
      <c r="G69" s="785">
        <f>G73</f>
        <v>616.5</v>
      </c>
      <c r="H69" s="783">
        <v>655</v>
      </c>
    </row>
    <row r="70" spans="1:8" ht="12.75">
      <c r="A70" s="825"/>
      <c r="B70" s="380" t="s">
        <v>542</v>
      </c>
      <c r="C70" s="828"/>
      <c r="D70" s="784"/>
      <c r="E70" s="651"/>
      <c r="F70" s="817"/>
      <c r="G70" s="763"/>
      <c r="H70" s="783"/>
    </row>
    <row r="71" spans="1:8" ht="12.75">
      <c r="A71" s="825"/>
      <c r="B71" s="380" t="s">
        <v>543</v>
      </c>
      <c r="C71" s="828"/>
      <c r="D71" s="784"/>
      <c r="E71" s="651"/>
      <c r="F71" s="817"/>
      <c r="G71" s="763"/>
      <c r="H71" s="783"/>
    </row>
    <row r="72" spans="1:8" ht="12.75">
      <c r="A72" s="825"/>
      <c r="B72" s="380" t="s">
        <v>544</v>
      </c>
      <c r="C72" s="828"/>
      <c r="D72" s="784"/>
      <c r="E72" s="651"/>
      <c r="F72" s="817"/>
      <c r="G72" s="829"/>
      <c r="H72" s="786"/>
    </row>
    <row r="73" spans="1:8" ht="12.75">
      <c r="A73" s="830" t="s">
        <v>432</v>
      </c>
      <c r="B73" s="565" t="s">
        <v>545</v>
      </c>
      <c r="C73" s="558">
        <v>973</v>
      </c>
      <c r="D73" s="655" t="s">
        <v>95</v>
      </c>
      <c r="E73" s="725" t="s">
        <v>56</v>
      </c>
      <c r="F73" s="655" t="s">
        <v>158</v>
      </c>
      <c r="G73" s="658">
        <v>616.5</v>
      </c>
      <c r="H73" s="732">
        <v>655</v>
      </c>
    </row>
    <row r="74" spans="1:8" ht="12.75">
      <c r="A74" s="823"/>
      <c r="B74" s="566" t="s">
        <v>546</v>
      </c>
      <c r="C74" s="693"/>
      <c r="D74" s="566"/>
      <c r="E74" s="693"/>
      <c r="F74" s="566"/>
      <c r="G74" s="715"/>
      <c r="H74" s="770"/>
    </row>
    <row r="75" spans="1:8" ht="12.75">
      <c r="A75" s="85" t="s">
        <v>20</v>
      </c>
      <c r="B75" s="72" t="s">
        <v>287</v>
      </c>
      <c r="C75" s="56">
        <v>973</v>
      </c>
      <c r="D75" s="57" t="s">
        <v>95</v>
      </c>
      <c r="E75" s="73" t="s">
        <v>169</v>
      </c>
      <c r="F75" s="57"/>
      <c r="G75" s="652">
        <f>G76</f>
        <v>1000</v>
      </c>
      <c r="H75" s="831">
        <f>H76</f>
        <v>1000</v>
      </c>
    </row>
    <row r="76" spans="1:8" ht="12.75">
      <c r="A76" s="90" t="s">
        <v>591</v>
      </c>
      <c r="B76" s="88" t="s">
        <v>265</v>
      </c>
      <c r="C76" s="59">
        <v>973</v>
      </c>
      <c r="D76" s="832" t="s">
        <v>95</v>
      </c>
      <c r="E76" s="64" t="s">
        <v>169</v>
      </c>
      <c r="F76" s="60" t="s">
        <v>223</v>
      </c>
      <c r="G76" s="658">
        <v>1000</v>
      </c>
      <c r="H76" s="732">
        <v>1000</v>
      </c>
    </row>
    <row r="77" spans="1:8" ht="12.75">
      <c r="A77" s="94"/>
      <c r="B77" s="89" t="s">
        <v>264</v>
      </c>
      <c r="C77" s="66"/>
      <c r="D77" s="833"/>
      <c r="E77" s="316"/>
      <c r="F77" s="834"/>
      <c r="G77" s="696"/>
      <c r="H77" s="770"/>
    </row>
    <row r="78" spans="1:8" ht="12.75">
      <c r="A78" s="812" t="s">
        <v>592</v>
      </c>
      <c r="B78" s="567" t="s">
        <v>547</v>
      </c>
      <c r="C78" s="332">
        <v>973</v>
      </c>
      <c r="D78" s="651" t="s">
        <v>95</v>
      </c>
      <c r="E78" s="835" t="s">
        <v>159</v>
      </c>
      <c r="F78" s="651"/>
      <c r="G78" s="785">
        <f>G80</f>
        <v>72</v>
      </c>
      <c r="H78" s="718">
        <f>H80</f>
        <v>72</v>
      </c>
    </row>
    <row r="79" spans="1:8" ht="12.75">
      <c r="A79" s="825"/>
      <c r="B79" s="333" t="s">
        <v>548</v>
      </c>
      <c r="C79" s="332"/>
      <c r="D79" s="651"/>
      <c r="E79" s="835"/>
      <c r="F79" s="651"/>
      <c r="G79" s="763"/>
      <c r="H79" s="724"/>
    </row>
    <row r="80" spans="1:8" ht="12.75">
      <c r="A80" s="836" t="s">
        <v>593</v>
      </c>
      <c r="B80" s="568" t="s">
        <v>545</v>
      </c>
      <c r="C80" s="558">
        <v>973</v>
      </c>
      <c r="D80" s="655" t="s">
        <v>95</v>
      </c>
      <c r="E80" s="725" t="s">
        <v>159</v>
      </c>
      <c r="F80" s="657" t="s">
        <v>158</v>
      </c>
      <c r="G80" s="774">
        <v>72</v>
      </c>
      <c r="H80" s="732">
        <v>72</v>
      </c>
    </row>
    <row r="81" spans="1:8" ht="12.75">
      <c r="A81" s="838"/>
      <c r="B81" s="568" t="s">
        <v>546</v>
      </c>
      <c r="C81" s="713"/>
      <c r="D81" s="694"/>
      <c r="E81" s="726"/>
      <c r="F81" s="839"/>
      <c r="G81" s="840"/>
      <c r="H81" s="728"/>
    </row>
    <row r="82" spans="1:8" ht="13.5" thickBot="1">
      <c r="A82" s="841" t="s">
        <v>594</v>
      </c>
      <c r="B82" s="569" t="s">
        <v>549</v>
      </c>
      <c r="C82" s="569">
        <v>973</v>
      </c>
      <c r="D82" s="842" t="s">
        <v>95</v>
      </c>
      <c r="E82" s="843">
        <v>9990000</v>
      </c>
      <c r="F82" s="842" t="s">
        <v>595</v>
      </c>
      <c r="G82" s="844">
        <v>4378</v>
      </c>
      <c r="H82" s="845">
        <v>5110</v>
      </c>
    </row>
    <row r="83" spans="1:8" ht="12.75">
      <c r="A83" s="806" t="s">
        <v>21</v>
      </c>
      <c r="B83" s="381" t="s">
        <v>550</v>
      </c>
      <c r="C83" s="381">
        <v>973</v>
      </c>
      <c r="D83" s="116" t="s">
        <v>41</v>
      </c>
      <c r="E83" s="628"/>
      <c r="F83" s="116"/>
      <c r="G83" s="667">
        <f>G86</f>
        <v>558</v>
      </c>
      <c r="H83" s="846">
        <f>H86</f>
        <v>592</v>
      </c>
    </row>
    <row r="84" spans="1:8" ht="12.75">
      <c r="A84" s="847"/>
      <c r="B84" s="114" t="s">
        <v>551</v>
      </c>
      <c r="C84" s="381"/>
      <c r="D84" s="116"/>
      <c r="E84" s="628"/>
      <c r="F84" s="116"/>
      <c r="G84" s="848"/>
      <c r="H84" s="849"/>
    </row>
    <row r="85" spans="1:8" ht="12.75">
      <c r="A85" s="850"/>
      <c r="B85" s="570" t="s">
        <v>552</v>
      </c>
      <c r="C85" s="645"/>
      <c r="D85" s="646"/>
      <c r="E85" s="647"/>
      <c r="F85" s="646"/>
      <c r="G85" s="852"/>
      <c r="H85" s="853"/>
    </row>
    <row r="86" spans="1:8" ht="12.75">
      <c r="A86" s="854" t="s">
        <v>22</v>
      </c>
      <c r="B86" s="546" t="s">
        <v>553</v>
      </c>
      <c r="C86" s="331">
        <v>973</v>
      </c>
      <c r="D86" s="673" t="s">
        <v>41</v>
      </c>
      <c r="E86" s="772" t="s">
        <v>125</v>
      </c>
      <c r="F86" s="675"/>
      <c r="G86" s="785">
        <f>G88</f>
        <v>558</v>
      </c>
      <c r="H86" s="718">
        <f>H88</f>
        <v>592</v>
      </c>
    </row>
    <row r="87" spans="1:8" ht="12.75">
      <c r="A87" s="815"/>
      <c r="B87" s="380" t="s">
        <v>554</v>
      </c>
      <c r="C87" s="332"/>
      <c r="D87" s="651"/>
      <c r="E87" s="835"/>
      <c r="F87" s="651"/>
      <c r="G87" s="763"/>
      <c r="H87" s="786"/>
    </row>
    <row r="88" spans="1:8" ht="12.75">
      <c r="A88" s="709" t="s">
        <v>115</v>
      </c>
      <c r="B88" s="88" t="s">
        <v>265</v>
      </c>
      <c r="C88" s="729">
        <v>973</v>
      </c>
      <c r="D88" s="656" t="s">
        <v>41</v>
      </c>
      <c r="E88" s="691" t="s">
        <v>125</v>
      </c>
      <c r="F88" s="725">
        <v>240</v>
      </c>
      <c r="G88" s="658">
        <v>558</v>
      </c>
      <c r="H88" s="732">
        <v>592</v>
      </c>
    </row>
    <row r="89" spans="1:8" ht="13.5" thickBot="1">
      <c r="A89" s="788"/>
      <c r="B89" s="324" t="s">
        <v>264</v>
      </c>
      <c r="C89" s="856"/>
      <c r="D89" s="857"/>
      <c r="E89" s="858"/>
      <c r="F89" s="859"/>
      <c r="G89" s="860"/>
      <c r="H89" s="789"/>
    </row>
    <row r="90" spans="1:8" ht="12.75">
      <c r="A90" s="668" t="s">
        <v>233</v>
      </c>
      <c r="B90" s="381" t="s">
        <v>299</v>
      </c>
      <c r="C90" s="645">
        <v>973</v>
      </c>
      <c r="D90" s="666" t="s">
        <v>42</v>
      </c>
      <c r="E90" s="647"/>
      <c r="F90" s="647"/>
      <c r="G90" s="861">
        <f>G91+G95+G98+G101+G127+G107+G111+G114+G118+G123+G131</f>
        <v>51761.6</v>
      </c>
      <c r="H90" s="846">
        <f>H91+H95+H98+H101+H107+H111+H114+H118+H123+H127+H131</f>
        <v>54768.6</v>
      </c>
    </row>
    <row r="91" spans="1:8" ht="12.75">
      <c r="A91" s="812" t="s">
        <v>596</v>
      </c>
      <c r="B91" s="331" t="s">
        <v>302</v>
      </c>
      <c r="C91" s="380">
        <v>973</v>
      </c>
      <c r="D91" s="650" t="s">
        <v>42</v>
      </c>
      <c r="E91" s="827" t="s">
        <v>129</v>
      </c>
      <c r="F91" s="835"/>
      <c r="G91" s="652">
        <f>G93</f>
        <v>10100</v>
      </c>
      <c r="H91" s="718">
        <f>H93</f>
        <v>10610</v>
      </c>
    </row>
    <row r="92" spans="1:8" ht="12.75">
      <c r="A92" s="757"/>
      <c r="B92" s="380" t="s">
        <v>303</v>
      </c>
      <c r="C92" s="380"/>
      <c r="D92" s="784"/>
      <c r="E92" s="827"/>
      <c r="F92" s="835"/>
      <c r="G92" s="763"/>
      <c r="H92" s="863"/>
    </row>
    <row r="93" spans="1:8" ht="12.75">
      <c r="A93" s="709" t="s">
        <v>234</v>
      </c>
      <c r="B93" s="88" t="s">
        <v>265</v>
      </c>
      <c r="C93" s="729">
        <v>973</v>
      </c>
      <c r="D93" s="656" t="s">
        <v>42</v>
      </c>
      <c r="E93" s="691" t="s">
        <v>129</v>
      </c>
      <c r="F93" s="725">
        <v>240</v>
      </c>
      <c r="G93" s="658">
        <v>10100</v>
      </c>
      <c r="H93" s="732">
        <v>10610</v>
      </c>
    </row>
    <row r="94" spans="1:8" ht="12.75">
      <c r="A94" s="864"/>
      <c r="B94" s="89" t="s">
        <v>264</v>
      </c>
      <c r="C94" s="768"/>
      <c r="D94" s="694"/>
      <c r="E94" s="865"/>
      <c r="F94" s="866"/>
      <c r="G94" s="775"/>
      <c r="H94" s="770"/>
    </row>
    <row r="95" spans="1:8" ht="12.75">
      <c r="A95" s="825" t="s">
        <v>597</v>
      </c>
      <c r="B95" s="567" t="s">
        <v>306</v>
      </c>
      <c r="C95" s="332">
        <v>973</v>
      </c>
      <c r="D95" s="651" t="s">
        <v>42</v>
      </c>
      <c r="E95" s="835" t="s">
        <v>131</v>
      </c>
      <c r="F95" s="862"/>
      <c r="G95" s="785">
        <f>G96</f>
        <v>5315</v>
      </c>
      <c r="H95" s="783">
        <f>H96</f>
        <v>5647</v>
      </c>
    </row>
    <row r="96" spans="1:8" ht="12.75">
      <c r="A96" s="836" t="s">
        <v>598</v>
      </c>
      <c r="B96" s="88" t="s">
        <v>265</v>
      </c>
      <c r="C96" s="558">
        <v>973</v>
      </c>
      <c r="D96" s="655" t="s">
        <v>42</v>
      </c>
      <c r="E96" s="725" t="s">
        <v>131</v>
      </c>
      <c r="F96" s="855">
        <v>240</v>
      </c>
      <c r="G96" s="658">
        <v>5315</v>
      </c>
      <c r="H96" s="732">
        <v>5647</v>
      </c>
    </row>
    <row r="97" spans="1:8" ht="12.75">
      <c r="A97" s="864"/>
      <c r="B97" s="89" t="s">
        <v>264</v>
      </c>
      <c r="C97" s="693"/>
      <c r="D97" s="824"/>
      <c r="E97" s="866"/>
      <c r="F97" s="865"/>
      <c r="G97" s="696"/>
      <c r="H97" s="770"/>
    </row>
    <row r="98" spans="1:8" ht="12.75">
      <c r="A98" s="867" t="s">
        <v>599</v>
      </c>
      <c r="B98" s="571" t="s">
        <v>555</v>
      </c>
      <c r="C98" s="567">
        <v>973</v>
      </c>
      <c r="D98" s="784" t="s">
        <v>42</v>
      </c>
      <c r="E98" s="827" t="s">
        <v>133</v>
      </c>
      <c r="F98" s="835"/>
      <c r="G98" s="868">
        <f>G99</f>
        <v>10100</v>
      </c>
      <c r="H98" s="786">
        <f>H99</f>
        <v>10531.6</v>
      </c>
    </row>
    <row r="99" spans="1:8" ht="12.75">
      <c r="A99" s="836" t="s">
        <v>600</v>
      </c>
      <c r="B99" s="88" t="s">
        <v>265</v>
      </c>
      <c r="C99" s="729">
        <v>973</v>
      </c>
      <c r="D99" s="656" t="s">
        <v>42</v>
      </c>
      <c r="E99" s="691" t="s">
        <v>133</v>
      </c>
      <c r="F99" s="725">
        <v>240</v>
      </c>
      <c r="G99" s="658">
        <v>10100</v>
      </c>
      <c r="H99" s="732">
        <v>10531.6</v>
      </c>
    </row>
    <row r="100" spans="1:8" ht="13.5" thickBot="1">
      <c r="A100" s="864"/>
      <c r="B100" s="89" t="s">
        <v>264</v>
      </c>
      <c r="C100" s="768"/>
      <c r="D100" s="694"/>
      <c r="E100" s="865"/>
      <c r="F100" s="866"/>
      <c r="G100" s="775"/>
      <c r="H100" s="770"/>
    </row>
    <row r="101" spans="1:8" ht="12.75">
      <c r="A101" s="825" t="s">
        <v>601</v>
      </c>
      <c r="B101" s="572" t="s">
        <v>307</v>
      </c>
      <c r="C101" s="332">
        <v>973</v>
      </c>
      <c r="D101" s="651" t="s">
        <v>42</v>
      </c>
      <c r="E101" s="835" t="s">
        <v>182</v>
      </c>
      <c r="F101" s="827"/>
      <c r="G101" s="785">
        <f>SUM(G105:G106)</f>
        <v>558</v>
      </c>
      <c r="H101" s="718">
        <f>H105+H106</f>
        <v>593</v>
      </c>
    </row>
    <row r="102" spans="1:8" ht="12.75">
      <c r="A102" s="825"/>
      <c r="B102" s="567" t="s">
        <v>556</v>
      </c>
      <c r="C102" s="332"/>
      <c r="D102" s="651"/>
      <c r="E102" s="835"/>
      <c r="F102" s="827"/>
      <c r="G102" s="869"/>
      <c r="H102" s="783"/>
    </row>
    <row r="103" spans="1:8" ht="12.75">
      <c r="A103" s="825"/>
      <c r="B103" s="567" t="s">
        <v>557</v>
      </c>
      <c r="C103" s="332"/>
      <c r="D103" s="651"/>
      <c r="E103" s="835"/>
      <c r="F103" s="827"/>
      <c r="G103" s="869"/>
      <c r="H103" s="783"/>
    </row>
    <row r="104" spans="1:8" ht="12.75">
      <c r="A104" s="867"/>
      <c r="B104" s="573" t="s">
        <v>266</v>
      </c>
      <c r="C104" s="333"/>
      <c r="D104" s="722"/>
      <c r="E104" s="870"/>
      <c r="F104" s="721"/>
      <c r="G104" s="871"/>
      <c r="H104" s="786"/>
    </row>
    <row r="105" spans="1:8" ht="12.75">
      <c r="A105" s="836" t="s">
        <v>602</v>
      </c>
      <c r="B105" s="88" t="s">
        <v>265</v>
      </c>
      <c r="C105" s="558">
        <v>973</v>
      </c>
      <c r="D105" s="655" t="s">
        <v>42</v>
      </c>
      <c r="E105" s="725" t="s">
        <v>182</v>
      </c>
      <c r="F105" s="691">
        <v>240</v>
      </c>
      <c r="G105" s="658">
        <v>558</v>
      </c>
      <c r="H105" s="732">
        <v>593</v>
      </c>
    </row>
    <row r="106" spans="1:8" ht="12.75">
      <c r="A106" s="864"/>
      <c r="B106" s="89" t="s">
        <v>264</v>
      </c>
      <c r="C106" s="693"/>
      <c r="D106" s="824"/>
      <c r="E106" s="866"/>
      <c r="F106" s="865"/>
      <c r="G106" s="696"/>
      <c r="H106" s="770"/>
    </row>
    <row r="107" spans="1:8" ht="12.75">
      <c r="A107" s="872" t="s">
        <v>603</v>
      </c>
      <c r="B107" s="571" t="s">
        <v>558</v>
      </c>
      <c r="C107" s="332">
        <v>973</v>
      </c>
      <c r="D107" s="651" t="s">
        <v>42</v>
      </c>
      <c r="E107" s="835" t="s">
        <v>604</v>
      </c>
      <c r="F107" s="827"/>
      <c r="G107" s="785">
        <f>G109</f>
        <v>212.6</v>
      </c>
      <c r="H107" s="718">
        <f>H109</f>
        <v>226</v>
      </c>
    </row>
    <row r="108" spans="1:8" ht="12.75">
      <c r="A108" s="867"/>
      <c r="B108" s="574" t="s">
        <v>559</v>
      </c>
      <c r="C108" s="333"/>
      <c r="D108" s="722"/>
      <c r="E108" s="870"/>
      <c r="F108" s="721"/>
      <c r="G108" s="868"/>
      <c r="H108" s="783"/>
    </row>
    <row r="109" spans="1:8" ht="12.75">
      <c r="A109" s="836" t="s">
        <v>605</v>
      </c>
      <c r="B109" s="59" t="s">
        <v>265</v>
      </c>
      <c r="C109" s="565">
        <v>973</v>
      </c>
      <c r="D109" s="656" t="s">
        <v>42</v>
      </c>
      <c r="E109" s="691" t="s">
        <v>604</v>
      </c>
      <c r="F109" s="725">
        <v>240</v>
      </c>
      <c r="G109" s="774">
        <v>212.6</v>
      </c>
      <c r="H109" s="732">
        <v>226</v>
      </c>
    </row>
    <row r="110" spans="1:8" ht="12.75">
      <c r="A110" s="864"/>
      <c r="B110" s="66" t="s">
        <v>264</v>
      </c>
      <c r="C110" s="566"/>
      <c r="D110" s="694"/>
      <c r="E110" s="865"/>
      <c r="F110" s="866"/>
      <c r="G110" s="775"/>
      <c r="H110" s="770"/>
    </row>
    <row r="111" spans="1:8" ht="12.75">
      <c r="A111" s="867" t="s">
        <v>606</v>
      </c>
      <c r="B111" s="571" t="s">
        <v>560</v>
      </c>
      <c r="C111" s="567">
        <v>973</v>
      </c>
      <c r="D111" s="784" t="s">
        <v>42</v>
      </c>
      <c r="E111" s="827" t="s">
        <v>607</v>
      </c>
      <c r="F111" s="835"/>
      <c r="G111" s="868">
        <f>G112</f>
        <v>160</v>
      </c>
      <c r="H111" s="831">
        <f>H112</f>
        <v>170</v>
      </c>
    </row>
    <row r="112" spans="1:8" ht="12.75">
      <c r="A112" s="836" t="s">
        <v>608</v>
      </c>
      <c r="B112" s="59" t="s">
        <v>265</v>
      </c>
      <c r="C112" s="565">
        <v>973</v>
      </c>
      <c r="D112" s="656" t="s">
        <v>42</v>
      </c>
      <c r="E112" s="691" t="s">
        <v>607</v>
      </c>
      <c r="F112" s="725">
        <v>240</v>
      </c>
      <c r="G112" s="658">
        <v>160</v>
      </c>
      <c r="H112" s="732">
        <v>170</v>
      </c>
    </row>
    <row r="113" spans="1:8" ht="12.75">
      <c r="A113" s="864"/>
      <c r="B113" s="66" t="s">
        <v>264</v>
      </c>
      <c r="C113" s="693"/>
      <c r="D113" s="694"/>
      <c r="E113" s="866"/>
      <c r="F113" s="866"/>
      <c r="G113" s="775"/>
      <c r="H113" s="770"/>
    </row>
    <row r="114" spans="1:8" ht="12.75">
      <c r="A114" s="873" t="s">
        <v>609</v>
      </c>
      <c r="B114" s="332" t="s">
        <v>561</v>
      </c>
      <c r="C114" s="567">
        <v>973</v>
      </c>
      <c r="D114" s="784" t="s">
        <v>42</v>
      </c>
      <c r="E114" s="827" t="s">
        <v>134</v>
      </c>
      <c r="F114" s="835"/>
      <c r="G114" s="652">
        <f>G116</f>
        <v>2400</v>
      </c>
      <c r="H114" s="718">
        <f>H116</f>
        <v>2749</v>
      </c>
    </row>
    <row r="115" spans="1:8" ht="12.75">
      <c r="A115" s="873"/>
      <c r="B115" s="332" t="s">
        <v>562</v>
      </c>
      <c r="C115" s="567"/>
      <c r="D115" s="784"/>
      <c r="E115" s="827"/>
      <c r="F115" s="835"/>
      <c r="G115" s="785"/>
      <c r="H115" s="786"/>
    </row>
    <row r="116" spans="1:8" ht="12.75">
      <c r="A116" s="836" t="s">
        <v>610</v>
      </c>
      <c r="B116" s="59" t="s">
        <v>265</v>
      </c>
      <c r="C116" s="565">
        <v>973</v>
      </c>
      <c r="D116" s="656" t="s">
        <v>42</v>
      </c>
      <c r="E116" s="691" t="s">
        <v>134</v>
      </c>
      <c r="F116" s="725">
        <v>240</v>
      </c>
      <c r="G116" s="658">
        <v>2400</v>
      </c>
      <c r="H116" s="732">
        <v>2749</v>
      </c>
    </row>
    <row r="117" spans="1:8" ht="12.75">
      <c r="A117" s="864"/>
      <c r="B117" s="66" t="s">
        <v>264</v>
      </c>
      <c r="C117" s="566"/>
      <c r="D117" s="694"/>
      <c r="E117" s="865"/>
      <c r="F117" s="866"/>
      <c r="G117" s="775"/>
      <c r="H117" s="770"/>
    </row>
    <row r="118" spans="1:8" ht="12.75">
      <c r="A118" s="825" t="s">
        <v>611</v>
      </c>
      <c r="B118" s="571" t="s">
        <v>318</v>
      </c>
      <c r="C118" s="567">
        <v>973</v>
      </c>
      <c r="D118" s="784" t="s">
        <v>42</v>
      </c>
      <c r="E118" s="827" t="s">
        <v>160</v>
      </c>
      <c r="F118" s="835"/>
      <c r="G118" s="785">
        <f>G121</f>
        <v>4900</v>
      </c>
      <c r="H118" s="718">
        <f>H121</f>
        <v>5360</v>
      </c>
    </row>
    <row r="119" spans="1:8" ht="12.75">
      <c r="A119" s="825"/>
      <c r="B119" s="571" t="s">
        <v>396</v>
      </c>
      <c r="C119" s="567"/>
      <c r="D119" s="784"/>
      <c r="E119" s="827"/>
      <c r="F119" s="835"/>
      <c r="G119" s="763"/>
      <c r="H119" s="783"/>
    </row>
    <row r="120" spans="1:8" ht="12.75">
      <c r="A120" s="825"/>
      <c r="B120" s="571" t="s">
        <v>397</v>
      </c>
      <c r="C120" s="567"/>
      <c r="D120" s="784"/>
      <c r="E120" s="827"/>
      <c r="F120" s="835"/>
      <c r="G120" s="763"/>
      <c r="H120" s="786"/>
    </row>
    <row r="121" spans="1:8" ht="12.75">
      <c r="A121" s="836" t="s">
        <v>612</v>
      </c>
      <c r="B121" s="59" t="s">
        <v>265</v>
      </c>
      <c r="C121" s="729">
        <v>973</v>
      </c>
      <c r="D121" s="656" t="s">
        <v>42</v>
      </c>
      <c r="E121" s="691" t="s">
        <v>160</v>
      </c>
      <c r="F121" s="725">
        <v>240</v>
      </c>
      <c r="G121" s="658">
        <v>4900</v>
      </c>
      <c r="H121" s="732">
        <v>5360</v>
      </c>
    </row>
    <row r="122" spans="1:8" ht="12.75">
      <c r="A122" s="864"/>
      <c r="B122" s="66" t="s">
        <v>264</v>
      </c>
      <c r="C122" s="693"/>
      <c r="D122" s="874"/>
      <c r="E122" s="866"/>
      <c r="F122" s="875"/>
      <c r="G122" s="696"/>
      <c r="H122" s="770"/>
    </row>
    <row r="123" spans="1:8" ht="12.75">
      <c r="A123" s="825" t="s">
        <v>613</v>
      </c>
      <c r="B123" s="571" t="s">
        <v>563</v>
      </c>
      <c r="C123" s="567">
        <v>973</v>
      </c>
      <c r="D123" s="784" t="s">
        <v>42</v>
      </c>
      <c r="E123" s="827" t="s">
        <v>135</v>
      </c>
      <c r="F123" s="835"/>
      <c r="G123" s="785">
        <f>G125</f>
        <v>8300</v>
      </c>
      <c r="H123" s="783">
        <f>H125</f>
        <v>8581</v>
      </c>
    </row>
    <row r="124" spans="1:8" ht="12.75">
      <c r="A124" s="867"/>
      <c r="B124" s="574" t="s">
        <v>564</v>
      </c>
      <c r="C124" s="573"/>
      <c r="D124" s="720"/>
      <c r="E124" s="721"/>
      <c r="F124" s="870"/>
      <c r="G124" s="829"/>
      <c r="H124" s="786"/>
    </row>
    <row r="125" spans="1:8" ht="12.75">
      <c r="A125" s="836" t="s">
        <v>614</v>
      </c>
      <c r="B125" s="59" t="s">
        <v>265</v>
      </c>
      <c r="C125" s="729">
        <v>973</v>
      </c>
      <c r="D125" s="656" t="s">
        <v>42</v>
      </c>
      <c r="E125" s="691" t="s">
        <v>135</v>
      </c>
      <c r="F125" s="725">
        <v>240</v>
      </c>
      <c r="G125" s="658">
        <v>8300</v>
      </c>
      <c r="H125" s="732">
        <v>8581</v>
      </c>
    </row>
    <row r="126" spans="1:8" ht="12.75">
      <c r="A126" s="864"/>
      <c r="B126" s="66" t="s">
        <v>264</v>
      </c>
      <c r="C126" s="768"/>
      <c r="D126" s="694"/>
      <c r="E126" s="865"/>
      <c r="F126" s="866"/>
      <c r="G126" s="775"/>
      <c r="H126" s="770"/>
    </row>
    <row r="127" spans="1:8" ht="0.75" customHeight="1">
      <c r="A127" s="825" t="s">
        <v>615</v>
      </c>
      <c r="B127" s="571" t="s">
        <v>315</v>
      </c>
      <c r="C127" s="567">
        <v>973</v>
      </c>
      <c r="D127" s="784" t="s">
        <v>42</v>
      </c>
      <c r="E127" s="827" t="s">
        <v>161</v>
      </c>
      <c r="F127" s="835"/>
      <c r="G127" s="876">
        <f>G129</f>
        <v>9450</v>
      </c>
      <c r="H127" s="783">
        <f>H129</f>
        <v>10018</v>
      </c>
    </row>
    <row r="128" spans="1:8" ht="12.75" hidden="1">
      <c r="A128" s="825"/>
      <c r="B128" s="567" t="s">
        <v>314</v>
      </c>
      <c r="C128" s="332"/>
      <c r="D128" s="651"/>
      <c r="E128" s="835"/>
      <c r="F128" s="827"/>
      <c r="G128" s="829"/>
      <c r="H128" s="786"/>
    </row>
    <row r="129" spans="1:8" ht="12.75" hidden="1">
      <c r="A129" s="836" t="s">
        <v>616</v>
      </c>
      <c r="B129" s="59" t="s">
        <v>265</v>
      </c>
      <c r="C129" s="558">
        <v>973</v>
      </c>
      <c r="D129" s="655" t="s">
        <v>42</v>
      </c>
      <c r="E129" s="725" t="s">
        <v>161</v>
      </c>
      <c r="F129" s="691">
        <v>240</v>
      </c>
      <c r="G129" s="658">
        <v>9450</v>
      </c>
      <c r="H129" s="732">
        <v>10018</v>
      </c>
    </row>
    <row r="130" spans="1:8" ht="12.75" hidden="1">
      <c r="A130" s="838"/>
      <c r="B130" s="51" t="s">
        <v>264</v>
      </c>
      <c r="C130" s="693"/>
      <c r="D130" s="824"/>
      <c r="E130" s="866"/>
      <c r="F130" s="865"/>
      <c r="G130" s="696"/>
      <c r="H130" s="770"/>
    </row>
    <row r="131" spans="1:8" ht="12.75" hidden="1">
      <c r="A131" s="812" t="s">
        <v>617</v>
      </c>
      <c r="B131" s="575" t="s">
        <v>565</v>
      </c>
      <c r="C131" s="332">
        <v>973</v>
      </c>
      <c r="D131" s="651" t="s">
        <v>42</v>
      </c>
      <c r="E131" s="835" t="s">
        <v>618</v>
      </c>
      <c r="F131" s="827"/>
      <c r="G131" s="785">
        <f>G133</f>
        <v>266</v>
      </c>
      <c r="H131" s="783">
        <f>H133</f>
        <v>283</v>
      </c>
    </row>
    <row r="132" spans="1:8" ht="12.75" hidden="1">
      <c r="A132" s="867"/>
      <c r="B132" s="71" t="s">
        <v>566</v>
      </c>
      <c r="C132" s="332"/>
      <c r="D132" s="651"/>
      <c r="E132" s="835"/>
      <c r="F132" s="827"/>
      <c r="G132" s="785"/>
      <c r="H132" s="786"/>
    </row>
    <row r="133" spans="1:8" ht="12.75">
      <c r="A133" s="836" t="s">
        <v>619</v>
      </c>
      <c r="B133" s="59" t="s">
        <v>265</v>
      </c>
      <c r="C133" s="558">
        <v>973</v>
      </c>
      <c r="D133" s="656" t="s">
        <v>42</v>
      </c>
      <c r="E133" s="691" t="s">
        <v>618</v>
      </c>
      <c r="F133" s="725">
        <v>240</v>
      </c>
      <c r="G133" s="658">
        <v>266</v>
      </c>
      <c r="H133" s="732">
        <v>283</v>
      </c>
    </row>
    <row r="134" spans="1:8" ht="13.5" thickBot="1">
      <c r="A134" s="877"/>
      <c r="B134" s="324" t="s">
        <v>264</v>
      </c>
      <c r="C134" s="878"/>
      <c r="D134" s="857"/>
      <c r="E134" s="858"/>
      <c r="F134" s="859"/>
      <c r="G134" s="879"/>
      <c r="H134" s="789"/>
    </row>
    <row r="135" spans="1:8" ht="12.75">
      <c r="A135" s="665" t="s">
        <v>71</v>
      </c>
      <c r="B135" s="576" t="s">
        <v>300</v>
      </c>
      <c r="C135" s="379">
        <v>973</v>
      </c>
      <c r="D135" s="851" t="s">
        <v>44</v>
      </c>
      <c r="E135" s="647"/>
      <c r="F135" s="880"/>
      <c r="G135" s="793">
        <f>G136+G139+G142</f>
        <v>3136.2</v>
      </c>
      <c r="H135" s="881">
        <f>H136+H139+H142</f>
        <v>3331</v>
      </c>
    </row>
    <row r="136" spans="1:8" ht="12.75">
      <c r="A136" s="717" t="s">
        <v>301</v>
      </c>
      <c r="B136" s="97" t="s">
        <v>316</v>
      </c>
      <c r="C136" s="331">
        <v>973</v>
      </c>
      <c r="D136" s="673" t="s">
        <v>44</v>
      </c>
      <c r="E136" s="772" t="s">
        <v>46</v>
      </c>
      <c r="F136" s="675"/>
      <c r="G136" s="882">
        <f>G138</f>
        <v>691</v>
      </c>
      <c r="H136" s="718">
        <f>H138</f>
        <v>734</v>
      </c>
    </row>
    <row r="137" spans="1:8" ht="12.75">
      <c r="A137" s="883"/>
      <c r="B137" s="98" t="s">
        <v>317</v>
      </c>
      <c r="C137" s="332"/>
      <c r="D137" s="651"/>
      <c r="E137" s="835"/>
      <c r="F137" s="827"/>
      <c r="G137" s="884"/>
      <c r="H137" s="783"/>
    </row>
    <row r="138" spans="1:8" ht="12.75">
      <c r="A138" s="885" t="s">
        <v>130</v>
      </c>
      <c r="B138" s="577" t="s">
        <v>319</v>
      </c>
      <c r="C138" s="886">
        <v>973</v>
      </c>
      <c r="D138" s="887" t="s">
        <v>44</v>
      </c>
      <c r="E138" s="888" t="s">
        <v>46</v>
      </c>
      <c r="F138" s="889">
        <v>610</v>
      </c>
      <c r="G138" s="890">
        <v>691</v>
      </c>
      <c r="H138" s="891">
        <v>734</v>
      </c>
    </row>
    <row r="139" spans="1:8" ht="12.75">
      <c r="A139" s="757" t="s">
        <v>304</v>
      </c>
      <c r="B139" s="98" t="s">
        <v>567</v>
      </c>
      <c r="C139" s="332">
        <v>973</v>
      </c>
      <c r="D139" s="651" t="s">
        <v>44</v>
      </c>
      <c r="E139" s="835" t="s">
        <v>45</v>
      </c>
      <c r="F139" s="827"/>
      <c r="G139" s="892">
        <f>G141</f>
        <v>1488.2</v>
      </c>
      <c r="H139" s="783">
        <f>H141</f>
        <v>1581</v>
      </c>
    </row>
    <row r="140" spans="1:8" ht="12.75">
      <c r="A140" s="719"/>
      <c r="B140" s="95" t="s">
        <v>568</v>
      </c>
      <c r="C140" s="333"/>
      <c r="D140" s="722"/>
      <c r="E140" s="870"/>
      <c r="F140" s="721"/>
      <c r="G140" s="884"/>
      <c r="H140" s="786"/>
    </row>
    <row r="141" spans="1:8" ht="12.75">
      <c r="A141" s="709" t="s">
        <v>193</v>
      </c>
      <c r="B141" s="577" t="s">
        <v>319</v>
      </c>
      <c r="C141" s="558">
        <v>973</v>
      </c>
      <c r="D141" s="655" t="s">
        <v>44</v>
      </c>
      <c r="E141" s="725" t="s">
        <v>45</v>
      </c>
      <c r="F141" s="655" t="s">
        <v>162</v>
      </c>
      <c r="G141" s="893">
        <v>1488.2</v>
      </c>
      <c r="H141" s="894">
        <v>1581</v>
      </c>
    </row>
    <row r="142" spans="1:8" ht="12.75">
      <c r="A142" s="757" t="s">
        <v>620</v>
      </c>
      <c r="B142" s="578" t="s">
        <v>322</v>
      </c>
      <c r="C142" s="331">
        <v>973</v>
      </c>
      <c r="D142" s="797" t="s">
        <v>44</v>
      </c>
      <c r="E142" s="895" t="s">
        <v>163</v>
      </c>
      <c r="F142" s="797"/>
      <c r="G142" s="897">
        <f>G143</f>
        <v>957</v>
      </c>
      <c r="H142" s="831">
        <f>H146</f>
        <v>1016</v>
      </c>
    </row>
    <row r="143" spans="1:8" ht="12.75">
      <c r="A143" s="898" t="s">
        <v>235</v>
      </c>
      <c r="B143" s="579" t="s">
        <v>324</v>
      </c>
      <c r="C143" s="899">
        <v>973</v>
      </c>
      <c r="D143" s="900" t="s">
        <v>44</v>
      </c>
      <c r="E143" s="901" t="s">
        <v>163</v>
      </c>
      <c r="F143" s="900"/>
      <c r="G143" s="686">
        <f>G146</f>
        <v>957</v>
      </c>
      <c r="H143" s="902">
        <f>H146</f>
        <v>1016</v>
      </c>
    </row>
    <row r="144" spans="1:8" ht="12.75">
      <c r="A144" s="698"/>
      <c r="B144" s="580" t="s">
        <v>569</v>
      </c>
      <c r="C144" s="548"/>
      <c r="D144" s="903"/>
      <c r="E144" s="904"/>
      <c r="F144" s="903"/>
      <c r="G144" s="905"/>
      <c r="H144" s="906"/>
    </row>
    <row r="145" spans="1:8" ht="12.75">
      <c r="A145" s="704"/>
      <c r="B145" s="580" t="s">
        <v>570</v>
      </c>
      <c r="C145" s="548"/>
      <c r="D145" s="903"/>
      <c r="E145" s="904"/>
      <c r="F145" s="903"/>
      <c r="G145" s="905"/>
      <c r="H145" s="907"/>
    </row>
    <row r="146" spans="1:8" ht="13.5" thickBot="1">
      <c r="A146" s="908" t="s">
        <v>621</v>
      </c>
      <c r="B146" s="565" t="s">
        <v>319</v>
      </c>
      <c r="C146" s="729">
        <v>973</v>
      </c>
      <c r="D146" s="909" t="s">
        <v>44</v>
      </c>
      <c r="E146" s="910" t="s">
        <v>163</v>
      </c>
      <c r="F146" s="909" t="s">
        <v>162</v>
      </c>
      <c r="G146" s="893">
        <v>957</v>
      </c>
      <c r="H146" s="789">
        <v>1016</v>
      </c>
    </row>
    <row r="147" spans="1:8" ht="12.75">
      <c r="A147" s="82" t="s">
        <v>72</v>
      </c>
      <c r="B147" s="80" t="s">
        <v>333</v>
      </c>
      <c r="C147" s="80">
        <v>973</v>
      </c>
      <c r="D147" s="81" t="s">
        <v>47</v>
      </c>
      <c r="E147" s="96"/>
      <c r="F147" s="96"/>
      <c r="G147" s="911">
        <f>G148+G155</f>
        <v>6778</v>
      </c>
      <c r="H147" s="881">
        <f>H155+H148</f>
        <v>7115</v>
      </c>
    </row>
    <row r="148" spans="1:8" ht="12.75">
      <c r="A148" s="69" t="s">
        <v>73</v>
      </c>
      <c r="B148" s="581" t="s">
        <v>335</v>
      </c>
      <c r="C148" s="87">
        <v>973</v>
      </c>
      <c r="D148" s="912" t="s">
        <v>47</v>
      </c>
      <c r="E148" s="93" t="s">
        <v>165</v>
      </c>
      <c r="F148" s="93"/>
      <c r="G148" s="892">
        <v>53</v>
      </c>
      <c r="H148" s="718">
        <f>H151</f>
        <v>57</v>
      </c>
    </row>
    <row r="149" spans="1:8" ht="12.75">
      <c r="A149" s="70"/>
      <c r="B149" s="582" t="s">
        <v>178</v>
      </c>
      <c r="C149" s="87"/>
      <c r="D149" s="112"/>
      <c r="E149" s="86"/>
      <c r="F149" s="93"/>
      <c r="G149" s="892"/>
      <c r="H149" s="783"/>
    </row>
    <row r="150" spans="1:8" ht="12.75">
      <c r="A150" s="70"/>
      <c r="B150" s="583" t="s">
        <v>336</v>
      </c>
      <c r="C150" s="87"/>
      <c r="D150" s="112"/>
      <c r="E150" s="86"/>
      <c r="F150" s="93"/>
      <c r="G150" s="913"/>
      <c r="H150" s="786"/>
    </row>
    <row r="151" spans="1:8" ht="12.75">
      <c r="A151" s="74" t="s">
        <v>146</v>
      </c>
      <c r="B151" s="59" t="s">
        <v>265</v>
      </c>
      <c r="C151" s="59">
        <v>973</v>
      </c>
      <c r="D151" s="914" t="s">
        <v>47</v>
      </c>
      <c r="E151" s="64" t="s">
        <v>165</v>
      </c>
      <c r="F151" s="64">
        <v>240</v>
      </c>
      <c r="G151" s="893">
        <v>53</v>
      </c>
      <c r="H151" s="732">
        <v>57</v>
      </c>
    </row>
    <row r="152" spans="1:8" ht="7.5" customHeight="1">
      <c r="A152" s="915" t="s">
        <v>622</v>
      </c>
      <c r="B152" s="66" t="s">
        <v>264</v>
      </c>
      <c r="C152" s="66">
        <v>973</v>
      </c>
      <c r="D152" s="916" t="s">
        <v>47</v>
      </c>
      <c r="E152" s="316" t="s">
        <v>165</v>
      </c>
      <c r="F152" s="316">
        <v>240</v>
      </c>
      <c r="G152" s="917">
        <v>0</v>
      </c>
      <c r="H152" s="894"/>
    </row>
    <row r="153" spans="1:8" ht="12.75" hidden="1">
      <c r="A153" s="918" t="s">
        <v>623</v>
      </c>
      <c r="B153" s="59" t="s">
        <v>265</v>
      </c>
      <c r="C153" s="59">
        <v>973</v>
      </c>
      <c r="D153" s="914" t="s">
        <v>47</v>
      </c>
      <c r="E153" s="64" t="s">
        <v>165</v>
      </c>
      <c r="F153" s="64">
        <v>244</v>
      </c>
      <c r="G153" s="893">
        <v>50</v>
      </c>
      <c r="H153" s="894"/>
    </row>
    <row r="154" spans="1:8" ht="12.75" hidden="1">
      <c r="A154" s="915"/>
      <c r="B154" s="51" t="s">
        <v>264</v>
      </c>
      <c r="C154" s="66"/>
      <c r="D154" s="916"/>
      <c r="E154" s="316"/>
      <c r="F154" s="316"/>
      <c r="G154" s="917"/>
      <c r="H154" s="770"/>
    </row>
    <row r="155" spans="1:8" ht="12.75" hidden="1">
      <c r="A155" s="55" t="s">
        <v>74</v>
      </c>
      <c r="B155" s="584" t="s">
        <v>571</v>
      </c>
      <c r="C155" s="87">
        <v>973</v>
      </c>
      <c r="D155" s="92" t="s">
        <v>47</v>
      </c>
      <c r="E155" s="93" t="s">
        <v>164</v>
      </c>
      <c r="F155" s="92"/>
      <c r="G155" s="892">
        <f>G157</f>
        <v>6725</v>
      </c>
      <c r="H155" s="783">
        <f>H157</f>
        <v>7058</v>
      </c>
    </row>
    <row r="156" spans="1:8" ht="12.75" hidden="1">
      <c r="A156" s="68"/>
      <c r="B156" s="91" t="s">
        <v>572</v>
      </c>
      <c r="C156" s="87"/>
      <c r="D156" s="92"/>
      <c r="E156" s="93"/>
      <c r="F156" s="92"/>
      <c r="G156" s="892"/>
      <c r="H156" s="919"/>
    </row>
    <row r="157" spans="1:8" ht="12.75">
      <c r="A157" s="111" t="s">
        <v>85</v>
      </c>
      <c r="B157" s="58" t="s">
        <v>401</v>
      </c>
      <c r="C157" s="58">
        <v>973</v>
      </c>
      <c r="D157" s="103" t="s">
        <v>47</v>
      </c>
      <c r="E157" s="104" t="s">
        <v>164</v>
      </c>
      <c r="F157" s="103"/>
      <c r="G157" s="920">
        <f>G158</f>
        <v>6725</v>
      </c>
      <c r="H157" s="921">
        <f>H158</f>
        <v>7058</v>
      </c>
    </row>
    <row r="158" spans="1:8" ht="12.75">
      <c r="A158" s="62" t="s">
        <v>624</v>
      </c>
      <c r="B158" s="88" t="s">
        <v>319</v>
      </c>
      <c r="C158" s="59">
        <v>973</v>
      </c>
      <c r="D158" s="52" t="s">
        <v>47</v>
      </c>
      <c r="E158" s="64" t="s">
        <v>164</v>
      </c>
      <c r="F158" s="52" t="s">
        <v>162</v>
      </c>
      <c r="G158" s="893">
        <v>6725</v>
      </c>
      <c r="H158" s="891">
        <v>7058</v>
      </c>
    </row>
    <row r="159" spans="1:8" ht="12.75">
      <c r="A159" s="109" t="s">
        <v>625</v>
      </c>
      <c r="B159" s="585" t="s">
        <v>339</v>
      </c>
      <c r="C159" s="106">
        <v>973</v>
      </c>
      <c r="D159" s="107" t="s">
        <v>47</v>
      </c>
      <c r="E159" s="108" t="s">
        <v>164</v>
      </c>
      <c r="F159" s="107" t="s">
        <v>162</v>
      </c>
      <c r="G159" s="922">
        <v>3725</v>
      </c>
      <c r="H159" s="923">
        <v>3958</v>
      </c>
    </row>
    <row r="160" spans="1:8" ht="13.5" thickBot="1">
      <c r="A160" s="110" t="s">
        <v>626</v>
      </c>
      <c r="B160" s="586" t="s">
        <v>340</v>
      </c>
      <c r="C160" s="924">
        <v>973</v>
      </c>
      <c r="D160" s="925" t="s">
        <v>47</v>
      </c>
      <c r="E160" s="926" t="s">
        <v>164</v>
      </c>
      <c r="F160" s="925" t="s">
        <v>162</v>
      </c>
      <c r="G160" s="927">
        <v>3000</v>
      </c>
      <c r="H160" s="928">
        <v>3100</v>
      </c>
    </row>
    <row r="161" spans="1:8" ht="12.75">
      <c r="A161" s="82" t="s">
        <v>75</v>
      </c>
      <c r="B161" s="587" t="s">
        <v>341</v>
      </c>
      <c r="C161" s="80">
        <v>973</v>
      </c>
      <c r="D161" s="81" t="s">
        <v>199</v>
      </c>
      <c r="E161" s="96"/>
      <c r="F161" s="81"/>
      <c r="G161" s="911">
        <f>G162+G166</f>
        <v>9988.5</v>
      </c>
      <c r="H161" s="881">
        <f>H162+H166</f>
        <v>10554.400000000001</v>
      </c>
    </row>
    <row r="162" spans="1:8" ht="12.75">
      <c r="A162" s="264" t="s">
        <v>76</v>
      </c>
      <c r="B162" s="562" t="s">
        <v>342</v>
      </c>
      <c r="C162" s="63">
        <v>973</v>
      </c>
      <c r="D162" s="84" t="s">
        <v>195</v>
      </c>
      <c r="E162" s="101"/>
      <c r="F162" s="84"/>
      <c r="G162" s="929">
        <f>G163</f>
        <v>186</v>
      </c>
      <c r="H162" s="783">
        <f>H163</f>
        <v>198</v>
      </c>
    </row>
    <row r="163" spans="1:8" ht="12.75">
      <c r="A163" s="74" t="s">
        <v>86</v>
      </c>
      <c r="B163" s="588" t="s">
        <v>573</v>
      </c>
      <c r="C163" s="75">
        <v>973</v>
      </c>
      <c r="D163" s="76" t="s">
        <v>195</v>
      </c>
      <c r="E163" s="61">
        <v>5050100</v>
      </c>
      <c r="F163" s="76"/>
      <c r="G163" s="893">
        <f>G165</f>
        <v>186</v>
      </c>
      <c r="H163" s="894">
        <f>H165</f>
        <v>198</v>
      </c>
    </row>
    <row r="164" spans="1:8" ht="12.75">
      <c r="A164" s="99"/>
      <c r="B164" s="589" t="s">
        <v>574</v>
      </c>
      <c r="C164" s="50"/>
      <c r="D164" s="53"/>
      <c r="E164" s="100"/>
      <c r="F164" s="53"/>
      <c r="G164" s="917"/>
      <c r="H164" s="894"/>
    </row>
    <row r="165" spans="1:8" ht="21.75" customHeight="1">
      <c r="A165" s="930" t="s">
        <v>622</v>
      </c>
      <c r="B165" s="590" t="s">
        <v>344</v>
      </c>
      <c r="C165" s="931">
        <v>973</v>
      </c>
      <c r="D165" s="932" t="s">
        <v>195</v>
      </c>
      <c r="E165" s="933">
        <v>5050100</v>
      </c>
      <c r="F165" s="932" t="s">
        <v>224</v>
      </c>
      <c r="G165" s="934">
        <v>186</v>
      </c>
      <c r="H165" s="935">
        <v>198</v>
      </c>
    </row>
    <row r="166" spans="1:8" ht="12.75">
      <c r="A166" s="936" t="s">
        <v>93</v>
      </c>
      <c r="B166" s="591" t="s">
        <v>345</v>
      </c>
      <c r="C166" s="796">
        <v>973</v>
      </c>
      <c r="D166" s="797" t="s">
        <v>111</v>
      </c>
      <c r="E166" s="937"/>
      <c r="F166" s="896"/>
      <c r="G166" s="897">
        <f>G167+G173+G176</f>
        <v>9802.5</v>
      </c>
      <c r="H166" s="831">
        <f>H167+H173+H176</f>
        <v>10356.400000000001</v>
      </c>
    </row>
    <row r="167" spans="1:8" ht="12.75">
      <c r="A167" s="938" t="s">
        <v>186</v>
      </c>
      <c r="B167" s="592" t="s">
        <v>575</v>
      </c>
      <c r="C167" s="939">
        <v>973</v>
      </c>
      <c r="D167" s="940" t="s">
        <v>111</v>
      </c>
      <c r="E167" s="941" t="s">
        <v>202</v>
      </c>
      <c r="F167" s="942"/>
      <c r="G167" s="943">
        <f>SUM(G169:G171)</f>
        <v>2419.1000000000004</v>
      </c>
      <c r="H167" s="944">
        <f>SUM(H169:H171)</f>
        <v>2566.3</v>
      </c>
    </row>
    <row r="168" spans="1:8" ht="12.75">
      <c r="A168" s="945"/>
      <c r="B168" s="593" t="s">
        <v>576</v>
      </c>
      <c r="C168" s="705"/>
      <c r="D168" s="706"/>
      <c r="E168" s="946"/>
      <c r="F168" s="708"/>
      <c r="G168" s="947"/>
      <c r="H168" s="907"/>
    </row>
    <row r="169" spans="1:8" ht="12.75">
      <c r="A169" s="787" t="s">
        <v>627</v>
      </c>
      <c r="B169" s="556" t="s">
        <v>256</v>
      </c>
      <c r="C169" s="558">
        <v>973</v>
      </c>
      <c r="D169" s="655" t="s">
        <v>111</v>
      </c>
      <c r="E169" s="656" t="s">
        <v>202</v>
      </c>
      <c r="F169" s="730">
        <v>120</v>
      </c>
      <c r="G169" s="658">
        <v>2260.8</v>
      </c>
      <c r="H169" s="732">
        <v>2402</v>
      </c>
    </row>
    <row r="170" spans="1:8" ht="12.75">
      <c r="A170" s="948"/>
      <c r="B170" s="66" t="s">
        <v>257</v>
      </c>
      <c r="C170" s="693"/>
      <c r="D170" s="824"/>
      <c r="E170" s="694"/>
      <c r="F170" s="769"/>
      <c r="G170" s="696"/>
      <c r="H170" s="770"/>
    </row>
    <row r="171" spans="1:8" ht="12.75">
      <c r="A171" s="787" t="s">
        <v>628</v>
      </c>
      <c r="B171" s="556" t="s">
        <v>265</v>
      </c>
      <c r="C171" s="558">
        <v>973</v>
      </c>
      <c r="D171" s="655" t="s">
        <v>111</v>
      </c>
      <c r="E171" s="656" t="s">
        <v>202</v>
      </c>
      <c r="F171" s="730">
        <v>240</v>
      </c>
      <c r="G171" s="658">
        <v>158.3</v>
      </c>
      <c r="H171" s="732">
        <v>164.3</v>
      </c>
    </row>
    <row r="172" spans="1:8" ht="12.75">
      <c r="A172" s="948"/>
      <c r="B172" s="557" t="s">
        <v>264</v>
      </c>
      <c r="C172" s="693"/>
      <c r="D172" s="824"/>
      <c r="E172" s="694"/>
      <c r="F172" s="769"/>
      <c r="G172" s="696"/>
      <c r="H172" s="770"/>
    </row>
    <row r="173" spans="1:8" ht="12.75">
      <c r="A173" s="949" t="s">
        <v>629</v>
      </c>
      <c r="B173" s="594" t="s">
        <v>348</v>
      </c>
      <c r="C173" s="939">
        <v>973</v>
      </c>
      <c r="D173" s="773">
        <v>1004</v>
      </c>
      <c r="E173" s="837" t="s">
        <v>203</v>
      </c>
      <c r="F173" s="773"/>
      <c r="G173" s="950">
        <f>G175</f>
        <v>6161.7</v>
      </c>
      <c r="H173" s="944">
        <f>H175</f>
        <v>6501.1</v>
      </c>
    </row>
    <row r="174" spans="1:8" ht="12.75">
      <c r="A174" s="951"/>
      <c r="B174" s="595" t="s">
        <v>350</v>
      </c>
      <c r="C174" s="952"/>
      <c r="D174" s="953"/>
      <c r="E174" s="954"/>
      <c r="F174" s="953"/>
      <c r="G174" s="955"/>
      <c r="H174" s="956"/>
    </row>
    <row r="175" spans="1:8" ht="21.75" customHeight="1">
      <c r="A175" s="957" t="s">
        <v>630</v>
      </c>
      <c r="B175" s="590" t="s">
        <v>344</v>
      </c>
      <c r="C175" s="958">
        <v>973</v>
      </c>
      <c r="D175" s="959">
        <v>1004</v>
      </c>
      <c r="E175" s="960" t="s">
        <v>203</v>
      </c>
      <c r="F175" s="959">
        <v>310</v>
      </c>
      <c r="G175" s="961">
        <v>6161.7</v>
      </c>
      <c r="H175" s="962">
        <v>6501.1</v>
      </c>
    </row>
    <row r="176" spans="1:8" ht="12.75">
      <c r="A176" s="963" t="s">
        <v>631</v>
      </c>
      <c r="B176" s="596" t="s">
        <v>351</v>
      </c>
      <c r="C176" s="596">
        <v>973</v>
      </c>
      <c r="D176" s="964">
        <v>1004</v>
      </c>
      <c r="E176" s="964" t="s">
        <v>204</v>
      </c>
      <c r="F176" s="964"/>
      <c r="G176" s="965">
        <v>1221.7</v>
      </c>
      <c r="H176" s="966">
        <v>1289</v>
      </c>
    </row>
    <row r="177" spans="1:8" ht="17.25" customHeight="1" thickBot="1">
      <c r="A177" s="957" t="s">
        <v>632</v>
      </c>
      <c r="B177" s="597" t="s">
        <v>344</v>
      </c>
      <c r="C177" s="967">
        <v>973</v>
      </c>
      <c r="D177" s="968">
        <v>1004</v>
      </c>
      <c r="E177" s="969" t="s">
        <v>204</v>
      </c>
      <c r="F177" s="970">
        <v>310</v>
      </c>
      <c r="G177" s="961">
        <v>1221.7</v>
      </c>
      <c r="H177" s="971">
        <v>1289</v>
      </c>
    </row>
    <row r="178" spans="1:8" ht="12.75">
      <c r="A178" s="972" t="s">
        <v>77</v>
      </c>
      <c r="B178" s="30" t="s">
        <v>577</v>
      </c>
      <c r="C178" s="601">
        <v>973</v>
      </c>
      <c r="D178" s="808" t="s">
        <v>633</v>
      </c>
      <c r="E178" s="973"/>
      <c r="F178" s="974"/>
      <c r="G178" s="975">
        <f>G179</f>
        <v>478</v>
      </c>
      <c r="H178" s="863">
        <f>H179</f>
        <v>508</v>
      </c>
    </row>
    <row r="179" spans="1:8" ht="12.75">
      <c r="A179" s="976" t="s">
        <v>78</v>
      </c>
      <c r="B179" s="598" t="s">
        <v>355</v>
      </c>
      <c r="C179" s="796">
        <v>973</v>
      </c>
      <c r="D179" s="797" t="s">
        <v>97</v>
      </c>
      <c r="E179" s="937"/>
      <c r="F179" s="896"/>
      <c r="G179" s="897">
        <f>G180</f>
        <v>478</v>
      </c>
      <c r="H179" s="831">
        <v>508</v>
      </c>
    </row>
    <row r="180" spans="1:8" ht="12.75">
      <c r="A180" s="977" t="s">
        <v>88</v>
      </c>
      <c r="B180" s="599" t="s">
        <v>578</v>
      </c>
      <c r="C180" s="558">
        <v>973</v>
      </c>
      <c r="D180" s="655" t="s">
        <v>97</v>
      </c>
      <c r="E180" s="725" t="s">
        <v>166</v>
      </c>
      <c r="F180" s="691"/>
      <c r="G180" s="658">
        <f>G182+G184</f>
        <v>478</v>
      </c>
      <c r="H180" s="732">
        <v>508</v>
      </c>
    </row>
    <row r="181" spans="1:8" ht="12.75">
      <c r="A181" s="838"/>
      <c r="B181" s="557" t="s">
        <v>579</v>
      </c>
      <c r="C181" s="693"/>
      <c r="D181" s="694"/>
      <c r="E181" s="866"/>
      <c r="F181" s="866"/>
      <c r="G181" s="715"/>
      <c r="H181" s="770"/>
    </row>
    <row r="182" spans="1:8" ht="12.75">
      <c r="A182" s="978" t="s">
        <v>200</v>
      </c>
      <c r="B182" s="336" t="s">
        <v>580</v>
      </c>
      <c r="C182" s="979">
        <v>973</v>
      </c>
      <c r="D182" s="980" t="s">
        <v>97</v>
      </c>
      <c r="E182" s="969" t="s">
        <v>166</v>
      </c>
      <c r="F182" s="970">
        <v>240</v>
      </c>
      <c r="G182" s="981">
        <v>213</v>
      </c>
      <c r="H182" s="935">
        <v>226</v>
      </c>
    </row>
    <row r="183" spans="1:8" ht="12.75">
      <c r="A183" s="982"/>
      <c r="B183" s="337" t="s">
        <v>581</v>
      </c>
      <c r="C183" s="958"/>
      <c r="D183" s="983"/>
      <c r="E183" s="959"/>
      <c r="F183" s="960"/>
      <c r="G183" s="961"/>
      <c r="H183" s="962"/>
    </row>
    <row r="184" spans="1:8" ht="13.5" thickBot="1">
      <c r="A184" s="984" t="s">
        <v>634</v>
      </c>
      <c r="B184" s="600" t="s">
        <v>319</v>
      </c>
      <c r="C184" s="985">
        <v>973</v>
      </c>
      <c r="D184" s="986" t="s">
        <v>97</v>
      </c>
      <c r="E184" s="987" t="s">
        <v>166</v>
      </c>
      <c r="F184" s="986" t="s">
        <v>162</v>
      </c>
      <c r="G184" s="988">
        <v>265</v>
      </c>
      <c r="H184" s="923">
        <v>282</v>
      </c>
    </row>
    <row r="185" spans="1:8" ht="12.75">
      <c r="A185" s="972" t="s">
        <v>352</v>
      </c>
      <c r="B185" s="601" t="s">
        <v>353</v>
      </c>
      <c r="C185" s="601">
        <v>973</v>
      </c>
      <c r="D185" s="989" t="s">
        <v>128</v>
      </c>
      <c r="E185" s="990"/>
      <c r="F185" s="989"/>
      <c r="G185" s="861">
        <f>G186</f>
        <v>1063</v>
      </c>
      <c r="H185" s="991">
        <f>H186</f>
        <v>1130</v>
      </c>
    </row>
    <row r="186" spans="1:8" ht="12.75">
      <c r="A186" s="812" t="s">
        <v>89</v>
      </c>
      <c r="B186" s="578" t="s">
        <v>359</v>
      </c>
      <c r="C186" s="331">
        <v>973</v>
      </c>
      <c r="D186" s="673" t="s">
        <v>128</v>
      </c>
      <c r="E186" s="772" t="s">
        <v>48</v>
      </c>
      <c r="F186" s="673"/>
      <c r="G186" s="652">
        <f>G188</f>
        <v>1063</v>
      </c>
      <c r="H186" s="718">
        <f>H188</f>
        <v>1130</v>
      </c>
    </row>
    <row r="187" spans="1:8" ht="12.75">
      <c r="A187" s="867" t="s">
        <v>6</v>
      </c>
      <c r="B187" s="567" t="s">
        <v>360</v>
      </c>
      <c r="C187" s="332"/>
      <c r="D187" s="651"/>
      <c r="E187" s="835"/>
      <c r="F187" s="651"/>
      <c r="G187" s="763"/>
      <c r="H187" s="786"/>
    </row>
    <row r="188" spans="1:8" ht="12.75">
      <c r="A188" s="836" t="s">
        <v>90</v>
      </c>
      <c r="B188" s="59" t="s">
        <v>265</v>
      </c>
      <c r="C188" s="565">
        <v>973</v>
      </c>
      <c r="D188" s="656" t="s">
        <v>128</v>
      </c>
      <c r="E188" s="691" t="s">
        <v>48</v>
      </c>
      <c r="F188" s="656" t="s">
        <v>223</v>
      </c>
      <c r="G188" s="774">
        <v>1063</v>
      </c>
      <c r="H188" s="732">
        <v>1130</v>
      </c>
    </row>
    <row r="189" spans="1:8" ht="13.5" thickBot="1">
      <c r="A189" s="992"/>
      <c r="B189" s="51" t="s">
        <v>264</v>
      </c>
      <c r="C189" s="568"/>
      <c r="D189" s="734"/>
      <c r="E189" s="735"/>
      <c r="F189" s="734"/>
      <c r="G189" s="993"/>
      <c r="H189" s="894"/>
    </row>
    <row r="190" spans="1:8" ht="14.25" thickBot="1" thickTop="1">
      <c r="A190" s="994"/>
      <c r="B190" s="602" t="s">
        <v>361</v>
      </c>
      <c r="C190" s="995"/>
      <c r="D190" s="996"/>
      <c r="E190" s="996"/>
      <c r="F190" s="997"/>
      <c r="G190" s="998">
        <f>G13+G41</f>
        <v>96200</v>
      </c>
      <c r="H190" s="999">
        <f>H13+H41</f>
        <v>102099.99999999999</v>
      </c>
    </row>
    <row r="191" spans="1:8" ht="15">
      <c r="A191" s="123"/>
      <c r="B191" s="123"/>
      <c r="C191" s="123"/>
      <c r="D191" s="123"/>
      <c r="E191" s="123"/>
      <c r="F191" s="123"/>
      <c r="G191" s="1000"/>
      <c r="H191" s="119">
        <v>102100</v>
      </c>
    </row>
    <row r="192" spans="1:8" ht="15">
      <c r="A192" s="118"/>
      <c r="B192" s="124"/>
      <c r="C192" s="118"/>
      <c r="D192" s="118"/>
      <c r="E192" s="118"/>
      <c r="F192" s="118"/>
      <c r="G192" s="119"/>
      <c r="H192" s="118"/>
    </row>
    <row r="193" spans="1:8" ht="15.75">
      <c r="A193" s="118"/>
      <c r="B193" s="603" t="s">
        <v>52</v>
      </c>
      <c r="C193" s="603"/>
      <c r="D193" s="603"/>
      <c r="E193" s="1392" t="s">
        <v>246</v>
      </c>
      <c r="F193" s="1392"/>
      <c r="G193" s="1392"/>
      <c r="H193" s="1392"/>
    </row>
  </sheetData>
  <mergeCells count="8">
    <mergeCell ref="F1:H1"/>
    <mergeCell ref="C2:H2"/>
    <mergeCell ref="D4:G4"/>
    <mergeCell ref="A5:H5"/>
    <mergeCell ref="E193:H193"/>
    <mergeCell ref="A6:H6"/>
    <mergeCell ref="A7:H7"/>
    <mergeCell ref="B8:E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0" sqref="A20:B25"/>
    </sheetView>
  </sheetViews>
  <sheetFormatPr defaultColWidth="9.00390625" defaultRowHeight="12.75"/>
  <cols>
    <col min="1" max="1" width="30.25390625" style="0" customWidth="1"/>
    <col min="2" max="2" width="51.25390625" style="0" customWidth="1"/>
    <col min="3" max="3" width="13.125" style="0" customWidth="1"/>
    <col min="4" max="4" width="11.125" style="0" customWidth="1"/>
    <col min="5" max="5" width="11.875" style="0" customWidth="1"/>
  </cols>
  <sheetData>
    <row r="1" spans="1:5" ht="12.75">
      <c r="A1" s="1460" t="s">
        <v>240</v>
      </c>
      <c r="B1" s="1461"/>
      <c r="C1" s="1461"/>
      <c r="D1" s="1461"/>
      <c r="E1" s="1461"/>
    </row>
    <row r="2" spans="1:5" ht="12.75">
      <c r="A2" s="1460" t="s">
        <v>147</v>
      </c>
      <c r="B2" s="1461"/>
      <c r="C2" s="1461"/>
      <c r="D2" s="1461"/>
      <c r="E2" s="1461"/>
    </row>
    <row r="3" spans="1:5" ht="12.75">
      <c r="A3" s="1460" t="s">
        <v>242</v>
      </c>
      <c r="B3" s="1461"/>
      <c r="C3" s="1461"/>
      <c r="D3" s="1461"/>
      <c r="E3" s="1461"/>
    </row>
    <row r="4" spans="1:5" ht="12.75">
      <c r="A4" s="102"/>
      <c r="B4" s="1464"/>
      <c r="C4" s="1464"/>
      <c r="D4" s="1464"/>
      <c r="E4" s="102"/>
    </row>
    <row r="5" spans="1:5" ht="12.75">
      <c r="A5" s="102"/>
      <c r="B5" s="128"/>
      <c r="C5" s="126"/>
      <c r="D5" s="102"/>
      <c r="E5" s="102"/>
    </row>
    <row r="6" spans="1:5" ht="12.75">
      <c r="A6" s="102"/>
      <c r="B6" s="1463"/>
      <c r="C6" s="1463"/>
      <c r="D6" s="102"/>
      <c r="E6" s="102"/>
    </row>
    <row r="7" spans="1:5" ht="15.75">
      <c r="A7" s="1392" t="s">
        <v>138</v>
      </c>
      <c r="B7" s="1392"/>
      <c r="C7" s="1392"/>
      <c r="D7" s="102"/>
      <c r="E7" s="102"/>
    </row>
    <row r="8" spans="1:5" ht="15.75">
      <c r="A8" s="1392" t="s">
        <v>139</v>
      </c>
      <c r="B8" s="1392"/>
      <c r="C8" s="1392"/>
      <c r="D8" s="102"/>
      <c r="E8" s="102"/>
    </row>
    <row r="9" spans="1:5" ht="15.75">
      <c r="A9" s="129"/>
      <c r="B9" s="120" t="s">
        <v>241</v>
      </c>
      <c r="C9" s="130"/>
      <c r="D9" s="102"/>
      <c r="E9" s="102"/>
    </row>
    <row r="10" spans="1:5" ht="15">
      <c r="A10" s="102"/>
      <c r="B10" s="131"/>
      <c r="C10" s="132"/>
      <c r="D10" s="1462"/>
      <c r="E10" s="1462"/>
    </row>
    <row r="11" spans="1:5" ht="13.5" thickBot="1">
      <c r="A11" s="339"/>
      <c r="B11" s="340"/>
      <c r="C11" s="341"/>
      <c r="D11" s="339"/>
      <c r="E11" s="339"/>
    </row>
    <row r="12" spans="1:5" s="9" customFormat="1" ht="15" customHeight="1">
      <c r="A12" s="364" t="s">
        <v>61</v>
      </c>
      <c r="B12" s="135" t="s">
        <v>62</v>
      </c>
      <c r="C12" s="338" t="s">
        <v>94</v>
      </c>
      <c r="D12" s="135" t="s">
        <v>94</v>
      </c>
      <c r="E12" s="349" t="s">
        <v>94</v>
      </c>
    </row>
    <row r="13" spans="1:5" s="9" customFormat="1" ht="15" customHeight="1" thickBot="1">
      <c r="A13" s="360"/>
      <c r="B13" s="345"/>
      <c r="C13" s="342" t="s">
        <v>216</v>
      </c>
      <c r="D13" s="342" t="s">
        <v>213</v>
      </c>
      <c r="E13" s="350" t="s">
        <v>214</v>
      </c>
    </row>
    <row r="14" spans="1:5" s="9" customFormat="1" ht="15" customHeight="1">
      <c r="A14" s="358" t="s">
        <v>126</v>
      </c>
      <c r="B14" s="365" t="s">
        <v>140</v>
      </c>
      <c r="C14" s="134">
        <f>C17</f>
        <v>90460.2</v>
      </c>
      <c r="D14" s="134">
        <f>D17</f>
        <v>1200</v>
      </c>
      <c r="E14" s="351">
        <f>E17</f>
        <v>1100</v>
      </c>
    </row>
    <row r="15" spans="1:5" s="9" customFormat="1" ht="15" customHeight="1">
      <c r="A15" s="359"/>
      <c r="B15" s="133" t="s">
        <v>364</v>
      </c>
      <c r="C15" s="135"/>
      <c r="D15" s="135"/>
      <c r="E15" s="352"/>
    </row>
    <row r="16" spans="1:5" s="9" customFormat="1" ht="15" customHeight="1" thickBot="1">
      <c r="A16" s="360"/>
      <c r="B16" s="344"/>
      <c r="C16" s="343"/>
      <c r="D16" s="343"/>
      <c r="E16" s="353"/>
    </row>
    <row r="17" spans="1:5" s="9" customFormat="1" ht="15" customHeight="1">
      <c r="A17" s="358" t="s">
        <v>127</v>
      </c>
      <c r="B17" s="133" t="s">
        <v>63</v>
      </c>
      <c r="C17" s="134">
        <f>C23+C20</f>
        <v>90460.2</v>
      </c>
      <c r="D17" s="134">
        <f>D23+D20</f>
        <v>1200</v>
      </c>
      <c r="E17" s="351">
        <f>E23+E20</f>
        <v>1100</v>
      </c>
    </row>
    <row r="18" spans="1:5" s="9" customFormat="1" ht="15" customHeight="1">
      <c r="A18" s="359"/>
      <c r="B18" s="133" t="s">
        <v>365</v>
      </c>
      <c r="C18" s="135"/>
      <c r="D18" s="135"/>
      <c r="E18" s="352"/>
    </row>
    <row r="19" spans="1:5" s="9" customFormat="1" ht="15" customHeight="1">
      <c r="A19" s="361"/>
      <c r="B19" s="142"/>
      <c r="C19" s="137"/>
      <c r="D19" s="137"/>
      <c r="E19" s="354"/>
    </row>
    <row r="20" spans="1:5" s="9" customFormat="1" ht="15" customHeight="1">
      <c r="A20" s="362" t="s">
        <v>64</v>
      </c>
      <c r="B20" s="140" t="s">
        <v>366</v>
      </c>
      <c r="C20" s="139">
        <f>-'№1 Доходы-2014'!E84</f>
        <v>0</v>
      </c>
      <c r="D20" s="139">
        <v>-95000</v>
      </c>
      <c r="E20" s="355">
        <v>-101000</v>
      </c>
    </row>
    <row r="21" spans="1:5" s="9" customFormat="1" ht="15" customHeight="1">
      <c r="A21" s="363"/>
      <c r="B21" s="140" t="s">
        <v>367</v>
      </c>
      <c r="C21" s="141"/>
      <c r="D21" s="141"/>
      <c r="E21" s="356"/>
    </row>
    <row r="22" spans="1:5" s="9" customFormat="1" ht="15" customHeight="1">
      <c r="A22" s="361"/>
      <c r="B22" s="142" t="s">
        <v>368</v>
      </c>
      <c r="C22" s="143"/>
      <c r="D22" s="143"/>
      <c r="E22" s="354"/>
    </row>
    <row r="23" spans="1:5" s="9" customFormat="1" ht="15" customHeight="1">
      <c r="A23" s="362" t="s">
        <v>65</v>
      </c>
      <c r="B23" s="138" t="s">
        <v>66</v>
      </c>
      <c r="C23" s="144">
        <f>'№3 Расходы-2014'!G230</f>
        <v>90460.2</v>
      </c>
      <c r="D23" s="144">
        <v>96200</v>
      </c>
      <c r="E23" s="355">
        <v>102100</v>
      </c>
    </row>
    <row r="24" spans="1:5" s="9" customFormat="1" ht="15" customHeight="1">
      <c r="A24" s="363"/>
      <c r="B24" s="140" t="s">
        <v>67</v>
      </c>
      <c r="C24" s="145"/>
      <c r="D24" s="145"/>
      <c r="E24" s="356"/>
    </row>
    <row r="25" spans="1:5" s="9" customFormat="1" ht="15" customHeight="1" thickBot="1">
      <c r="A25" s="360"/>
      <c r="B25" s="140" t="s">
        <v>369</v>
      </c>
      <c r="C25" s="145"/>
      <c r="D25" s="145"/>
      <c r="E25" s="357"/>
    </row>
    <row r="26" spans="1:5" s="9" customFormat="1" ht="15" customHeight="1" thickBot="1" thickTop="1">
      <c r="A26" s="136"/>
      <c r="B26" s="347" t="s">
        <v>68</v>
      </c>
      <c r="C26" s="348">
        <f>C14</f>
        <v>90460.2</v>
      </c>
      <c r="D26" s="348">
        <f>D14</f>
        <v>1200</v>
      </c>
      <c r="E26" s="346">
        <f>E14</f>
        <v>1100</v>
      </c>
    </row>
    <row r="27" spans="1:5" s="9" customFormat="1" ht="15" customHeight="1" thickTop="1">
      <c r="A27" s="129"/>
      <c r="B27" s="129"/>
      <c r="C27" s="129"/>
      <c r="D27" s="129"/>
      <c r="E27" s="129"/>
    </row>
    <row r="28" spans="1:5" s="9" customFormat="1" ht="15" customHeight="1">
      <c r="A28" s="129"/>
      <c r="B28" s="129"/>
      <c r="C28" s="129"/>
      <c r="D28" s="129"/>
      <c r="E28" s="129"/>
    </row>
    <row r="29" spans="1:7" ht="15.75">
      <c r="A29" s="146" t="s">
        <v>52</v>
      </c>
      <c r="B29" s="129"/>
      <c r="C29" s="129"/>
      <c r="D29" s="146" t="s">
        <v>246</v>
      </c>
      <c r="E29" s="146"/>
      <c r="F29" s="6"/>
      <c r="G29" s="6"/>
    </row>
  </sheetData>
  <mergeCells count="8">
    <mergeCell ref="A1:E1"/>
    <mergeCell ref="A2:E2"/>
    <mergeCell ref="A3:E3"/>
    <mergeCell ref="D10:E10"/>
    <mergeCell ref="A7:C7"/>
    <mergeCell ref="A8:C8"/>
    <mergeCell ref="B6:C6"/>
    <mergeCell ref="B4:D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2014-02-28T14:05:19Z</cp:lastPrinted>
  <dcterms:created xsi:type="dcterms:W3CDTF">2008-11-20T11:14:02Z</dcterms:created>
  <dcterms:modified xsi:type="dcterms:W3CDTF">2014-02-28T17:55:48Z</dcterms:modified>
  <cp:category/>
  <cp:version/>
  <cp:contentType/>
  <cp:contentStatus/>
</cp:coreProperties>
</file>